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r-cygnus\Uitwisseling\Computerredacties\Computer easy\pjl\ce 129\huishoudboekje\"/>
    </mc:Choice>
  </mc:AlternateContent>
  <bookViews>
    <workbookView xWindow="5580" yWindow="0" windowWidth="20670" windowHeight="10185"/>
  </bookViews>
  <sheets>
    <sheet name="Jaaroverzicht" sheetId="14" r:id="rId1"/>
    <sheet name="Januari" sheetId="2" r:id="rId2"/>
    <sheet name="Februari" sheetId="15" r:id="rId3"/>
    <sheet name="Maart" sheetId="4" r:id="rId4"/>
    <sheet name="April" sheetId="5" r:id="rId5"/>
    <sheet name="Mei" sheetId="6" r:id="rId6"/>
    <sheet name="Juni" sheetId="7" r:id="rId7"/>
    <sheet name="Juli" sheetId="8" r:id="rId8"/>
    <sheet name="Augustus" sheetId="9" r:id="rId9"/>
    <sheet name="September" sheetId="10" r:id="rId10"/>
    <sheet name="Oktober" sheetId="11" r:id="rId11"/>
    <sheet name="November" sheetId="12" r:id="rId12"/>
    <sheet name="December" sheetId="13" r:id="rId13"/>
    <sheet name="Categorieën" sheetId="1" r:id="rId14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15" i="14" l="1"/>
  <c r="G15" i="14" s="1"/>
  <c r="I3" i="13"/>
  <c r="D4" i="13" s="1"/>
  <c r="D3" i="13"/>
  <c r="I3" i="12"/>
  <c r="D4" i="12" s="1"/>
  <c r="D3" i="12"/>
  <c r="I3" i="11"/>
  <c r="D4" i="11" s="1"/>
  <c r="D3" i="11"/>
  <c r="I3" i="10"/>
  <c r="D4" i="10" s="1"/>
  <c r="D3" i="10"/>
  <c r="I3" i="9"/>
  <c r="D4" i="9" s="1"/>
  <c r="D3" i="9"/>
  <c r="I3" i="8"/>
  <c r="D4" i="8" s="1"/>
  <c r="D3" i="8"/>
  <c r="I3" i="7"/>
  <c r="D4" i="7" s="1"/>
  <c r="D3" i="7"/>
  <c r="I3" i="6"/>
  <c r="D4" i="6" s="1"/>
  <c r="D3" i="6"/>
  <c r="I3" i="5"/>
  <c r="D3" i="5"/>
  <c r="F10" i="14" s="1"/>
  <c r="I3" i="4"/>
  <c r="D3" i="4"/>
  <c r="D4" i="4" s="1"/>
  <c r="I3" i="15"/>
  <c r="D3" i="15"/>
  <c r="G7" i="14"/>
  <c r="D4" i="2"/>
  <c r="E7" i="14"/>
  <c r="E8" i="14"/>
  <c r="E9" i="14"/>
  <c r="E10" i="14"/>
  <c r="E11" i="14"/>
  <c r="G11" i="14" s="1"/>
  <c r="E12" i="14"/>
  <c r="G12" i="14" s="1"/>
  <c r="E13" i="14"/>
  <c r="G13" i="14" s="1"/>
  <c r="E14" i="14"/>
  <c r="G14" i="14" s="1"/>
  <c r="E16" i="14"/>
  <c r="G16" i="14" s="1"/>
  <c r="E17" i="14"/>
  <c r="G17" i="14" s="1"/>
  <c r="E18" i="14"/>
  <c r="G18" i="14" s="1"/>
  <c r="Q8" i="1"/>
  <c r="Q9" i="1"/>
  <c r="Q10" i="1"/>
  <c r="Q11" i="1"/>
  <c r="Q12" i="1"/>
  <c r="Q13" i="1"/>
  <c r="Q14" i="1"/>
  <c r="Q15" i="1"/>
  <c r="Q16" i="1"/>
  <c r="Q17" i="1"/>
  <c r="Q18" i="1"/>
  <c r="Q19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7" i="1"/>
  <c r="O8" i="1"/>
  <c r="O9" i="1"/>
  <c r="O10" i="1"/>
  <c r="O11" i="1"/>
  <c r="O12" i="1"/>
  <c r="O13" i="1"/>
  <c r="O14" i="1"/>
  <c r="O15" i="1"/>
  <c r="O16" i="1"/>
  <c r="O17" i="1"/>
  <c r="O18" i="1"/>
  <c r="O19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7" i="1"/>
  <c r="K8" i="1"/>
  <c r="K9" i="1"/>
  <c r="K10" i="1"/>
  <c r="K11" i="1"/>
  <c r="K12" i="1"/>
  <c r="K13" i="1"/>
  <c r="K14" i="1"/>
  <c r="K15" i="1"/>
  <c r="K16" i="1"/>
  <c r="K17" i="1"/>
  <c r="K18" i="1"/>
  <c r="K19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F9" i="1"/>
  <c r="F10" i="1"/>
  <c r="F11" i="1"/>
  <c r="F12" i="1"/>
  <c r="F13" i="1"/>
  <c r="F14" i="1"/>
  <c r="F15" i="1"/>
  <c r="F16" i="1"/>
  <c r="F17" i="1"/>
  <c r="F18" i="1"/>
  <c r="F19" i="1"/>
  <c r="F8" i="1"/>
  <c r="F7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D267" i="1"/>
  <c r="D136" i="1" s="1"/>
  <c r="D3" i="1" s="1"/>
  <c r="F268" i="1"/>
  <c r="G268" i="1"/>
  <c r="F269" i="1"/>
  <c r="G269" i="1"/>
  <c r="F270" i="1"/>
  <c r="G270" i="1"/>
  <c r="F18" i="14"/>
  <c r="F17" i="14"/>
  <c r="F16" i="14"/>
  <c r="F15" i="14"/>
  <c r="F14" i="14"/>
  <c r="F13" i="14"/>
  <c r="F12" i="14"/>
  <c r="F11" i="14"/>
  <c r="F9" i="14"/>
  <c r="G9" i="14" s="1"/>
  <c r="G10" i="14" l="1"/>
  <c r="D4" i="5"/>
  <c r="F267" i="1"/>
  <c r="F136" i="1"/>
  <c r="F3" i="1" s="1"/>
  <c r="D4" i="15"/>
  <c r="Q3" i="1"/>
  <c r="P3" i="1"/>
  <c r="O3" i="1"/>
  <c r="N3" i="1"/>
  <c r="M3" i="1"/>
  <c r="L3" i="1"/>
  <c r="K3" i="1"/>
  <c r="J3" i="1"/>
  <c r="I3" i="1"/>
  <c r="H3" i="1"/>
  <c r="G3" i="1"/>
  <c r="F8" i="14"/>
  <c r="G8" i="14" s="1"/>
  <c r="I3" i="2"/>
  <c r="F2" i="14" l="1"/>
  <c r="D3" i="2"/>
  <c r="F7" i="14" s="1"/>
  <c r="F3" i="14" s="1"/>
  <c r="F4" i="14" l="1"/>
</calcChain>
</file>

<file path=xl/sharedStrings.xml><?xml version="1.0" encoding="utf-8"?>
<sst xmlns="http://schemas.openxmlformats.org/spreadsheetml/2006/main" count="529" uniqueCount="59">
  <si>
    <t>Januari</t>
  </si>
  <si>
    <t>Datum:</t>
  </si>
  <si>
    <t>Omschrijving</t>
  </si>
  <si>
    <t>Categorie</t>
  </si>
  <si>
    <t>Bedrag</t>
  </si>
  <si>
    <t>Totale kosten:</t>
  </si>
  <si>
    <t>Belasting</t>
  </si>
  <si>
    <t>Toeslagen en uitkeringen</t>
  </si>
  <si>
    <t>Salaris en vakantiegeld</t>
  </si>
  <si>
    <t>Wonen</t>
  </si>
  <si>
    <t>Verzekeringen</t>
  </si>
  <si>
    <t>Telecom</t>
  </si>
  <si>
    <t>Vervoer</t>
  </si>
  <si>
    <t>Educatie</t>
  </si>
  <si>
    <t>Kleding</t>
  </si>
  <si>
    <t>Vrije tijd</t>
  </si>
  <si>
    <t>Overig</t>
  </si>
  <si>
    <t>Huishouden</t>
  </si>
  <si>
    <t>Medische kosten</t>
  </si>
  <si>
    <t>Totale inkomsten:</t>
  </si>
  <si>
    <t>Uitgaven</t>
  </si>
  <si>
    <t>Inkomsten</t>
  </si>
  <si>
    <t>Cadeau verjaardag</t>
  </si>
  <si>
    <t>Benzine</t>
  </si>
  <si>
    <t>Boodschappen</t>
  </si>
  <si>
    <t>Treinkaartjes</t>
  </si>
  <si>
    <t>Dagje Efteling</t>
  </si>
  <si>
    <t>Nuon</t>
  </si>
  <si>
    <t>Water</t>
  </si>
  <si>
    <t>Internet</t>
  </si>
  <si>
    <t>Huur</t>
  </si>
  <si>
    <t>Loon Joris</t>
  </si>
  <si>
    <t>Loon Henrieke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</si>
  <si>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</si>
  <si>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</si>
  <si>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</si>
  <si>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</si>
  <si>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</si>
  <si>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</si>
  <si>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</si>
  <si>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</si>
  <si>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</si>
  <si>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</si>
  <si>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</si>
  <si>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Totale inkomsten 2016:</t>
  </si>
  <si>
    <t>Totale uitgaven 2016:</t>
  </si>
  <si>
    <t>Over 2016:</t>
  </si>
  <si>
    <t>Budget</t>
  </si>
  <si>
    <t>Totaal:</t>
  </si>
  <si>
    <t>Extra vakantiegeld</t>
  </si>
  <si>
    <t>Verschil</t>
  </si>
  <si>
    <t>Maand</t>
  </si>
  <si>
    <t>Verschil deze maand:</t>
  </si>
  <si>
    <t>Categorieën:</t>
  </si>
  <si>
    <t>Jaaroverzicht 2016</t>
  </si>
  <si>
    <t>Uit eten</t>
  </si>
  <si>
    <t>Huishoudboekje 2016</t>
  </si>
  <si>
    <t>Computer easy 129</t>
  </si>
  <si>
    <t>F&amp;L Publishing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</si>
</sst>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[$-413]d/m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818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C4E5"/>
        <bgColor indexed="64"/>
      </patternFill>
    </fill>
    <fill>
      <patternFill patternType="solid">
        <fgColor rgb="FFD656E0"/>
        <bgColor indexed="64"/>
      </patternFill>
    </fill>
    <fill>
      <patternFill patternType="solid">
        <fgColor rgb="FF94D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1A26E"/>
        <bgColor indexed="64"/>
      </patternFill>
    </fill>
    <fill>
      <patternFill patternType="solid">
        <fgColor rgb="FFEE9F36"/>
        <bgColor indexed="64"/>
      </patternFill>
    </fill>
    <fill>
      <patternFill patternType="solid">
        <fgColor rgb="FFDE611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5" fontId="0" fillId="0" borderId="3" xfId="0" applyNumberFormat="1" applyBorder="1"/>
    <xf numFmtId="0" fontId="0" fillId="0" borderId="5" xfId="0" applyBorder="1"/>
    <xf numFmtId="0" fontId="0" fillId="0" borderId="3" xfId="0" applyBorder="1"/>
    <xf numFmtId="164" fontId="0" fillId="0" borderId="3" xfId="0" applyNumberFormat="1" applyBorder="1"/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0" fontId="3" fillId="3" borderId="0" xfId="0" applyFont="1" applyFill="1"/>
    <xf numFmtId="0" fontId="2" fillId="3" borderId="0" xfId="0" applyFont="1" applyFill="1"/>
    <xf numFmtId="0" fontId="0" fillId="3" borderId="0" xfId="0" applyFill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6" fillId="3" borderId="0" xfId="0" applyFont="1" applyFill="1"/>
    <xf numFmtId="0" fontId="6" fillId="2" borderId="0" xfId="0" applyFont="1" applyFill="1"/>
    <xf numFmtId="0" fontId="0" fillId="4" borderId="0" xfId="0" applyFill="1"/>
    <xf numFmtId="0" fontId="1" fillId="4" borderId="0" xfId="0" applyFont="1" applyFill="1"/>
    <xf numFmtId="164" fontId="7" fillId="4" borderId="0" xfId="0" applyNumberFormat="1" applyFont="1" applyFill="1"/>
    <xf numFmtId="164" fontId="1" fillId="4" borderId="0" xfId="0" applyNumberFormat="1" applyFont="1" applyFill="1"/>
    <xf numFmtId="16" fontId="0" fillId="0" borderId="3" xfId="0" applyNumberForma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1" fillId="6" borderId="0" xfId="0" applyFont="1" applyFill="1"/>
    <xf numFmtId="164" fontId="7" fillId="6" borderId="0" xfId="0" applyNumberFormat="1" applyFont="1" applyFill="1"/>
    <xf numFmtId="164" fontId="1" fillId="6" borderId="0" xfId="0" applyNumberFormat="1" applyFont="1" applyFill="1"/>
    <xf numFmtId="0" fontId="6" fillId="5" borderId="0" xfId="0" applyFont="1" applyFill="1"/>
    <xf numFmtId="0" fontId="3" fillId="5" borderId="0" xfId="0" applyFont="1" applyFill="1"/>
    <xf numFmtId="0" fontId="2" fillId="5" borderId="0" xfId="0" applyFont="1" applyFill="1"/>
    <xf numFmtId="0" fontId="6" fillId="7" borderId="0" xfId="0" applyFont="1" applyFill="1"/>
    <xf numFmtId="0" fontId="3" fillId="7" borderId="0" xfId="0" applyFont="1" applyFill="1"/>
    <xf numFmtId="0" fontId="2" fillId="7" borderId="0" xfId="0" applyFont="1" applyFill="1"/>
    <xf numFmtId="0" fontId="0" fillId="7" borderId="0" xfId="0" applyFill="1"/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8" borderId="0" xfId="0" applyFill="1"/>
    <xf numFmtId="0" fontId="1" fillId="8" borderId="0" xfId="0" applyFont="1" applyFill="1"/>
    <xf numFmtId="164" fontId="7" fillId="8" borderId="0" xfId="0" applyNumberFormat="1" applyFont="1" applyFill="1"/>
    <xf numFmtId="164" fontId="1" fillId="8" borderId="0" xfId="0" applyNumberFormat="1" applyFont="1" applyFill="1"/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6" fillId="9" borderId="0" xfId="0" applyFont="1" applyFill="1"/>
    <xf numFmtId="0" fontId="3" fillId="9" borderId="0" xfId="0" applyFont="1" applyFill="1"/>
    <xf numFmtId="0" fontId="2" fillId="9" borderId="0" xfId="0" applyFont="1" applyFill="1"/>
    <xf numFmtId="0" fontId="0" fillId="9" borderId="0" xfId="0" applyFill="1"/>
    <xf numFmtId="0" fontId="0" fillId="10" borderId="0" xfId="0" applyFill="1"/>
    <xf numFmtId="0" fontId="1" fillId="10" borderId="0" xfId="0" applyFont="1" applyFill="1"/>
    <xf numFmtId="164" fontId="7" fillId="10" borderId="0" xfId="0" applyNumberFormat="1" applyFont="1" applyFill="1"/>
    <xf numFmtId="164" fontId="1" fillId="10" borderId="0" xfId="0" applyNumberFormat="1" applyFont="1" applyFill="1"/>
    <xf numFmtId="0" fontId="0" fillId="11" borderId="0" xfId="0" applyFill="1"/>
    <xf numFmtId="0" fontId="1" fillId="11" borderId="0" xfId="0" applyFont="1" applyFill="1"/>
    <xf numFmtId="164" fontId="7" fillId="11" borderId="0" xfId="0" applyNumberFormat="1" applyFont="1" applyFill="1"/>
    <xf numFmtId="164" fontId="1" fillId="11" borderId="0" xfId="0" applyNumberFormat="1" applyFont="1" applyFill="1"/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6" borderId="0" xfId="0" applyFont="1" applyFill="1"/>
    <xf numFmtId="0" fontId="3" fillId="6" borderId="0" xfId="0" applyFont="1" applyFill="1"/>
    <xf numFmtId="0" fontId="2" fillId="6" borderId="0" xfId="0" applyFont="1" applyFill="1"/>
    <xf numFmtId="0" fontId="0" fillId="12" borderId="0" xfId="0" applyFill="1"/>
    <xf numFmtId="0" fontId="1" fillId="12" borderId="0" xfId="0" applyFont="1" applyFill="1"/>
    <xf numFmtId="164" fontId="7" fillId="12" borderId="0" xfId="0" applyNumberFormat="1" applyFont="1" applyFill="1"/>
    <xf numFmtId="164" fontId="1" fillId="12" borderId="0" xfId="0" applyNumberFormat="1" applyFont="1" applyFill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6" fillId="14" borderId="0" xfId="0" applyFont="1" applyFill="1"/>
    <xf numFmtId="0" fontId="3" fillId="14" borderId="0" xfId="0" applyFont="1" applyFill="1"/>
    <xf numFmtId="0" fontId="2" fillId="14" borderId="0" xfId="0" applyFont="1" applyFill="1"/>
    <xf numFmtId="0" fontId="0" fillId="14" borderId="0" xfId="0" applyFill="1"/>
    <xf numFmtId="0" fontId="0" fillId="15" borderId="0" xfId="0" applyFill="1"/>
    <xf numFmtId="0" fontId="1" fillId="15" borderId="0" xfId="0" applyFont="1" applyFill="1"/>
    <xf numFmtId="164" fontId="7" fillId="15" borderId="0" xfId="0" applyNumberFormat="1" applyFont="1" applyFill="1"/>
    <xf numFmtId="164" fontId="1" fillId="15" borderId="0" xfId="0" applyNumberFormat="1" applyFont="1" applyFill="1"/>
    <xf numFmtId="0" fontId="1" fillId="14" borderId="6" xfId="0" applyFont="1" applyFill="1" applyBorder="1" applyAlignment="1">
      <alignment horizontal="center"/>
    </xf>
    <xf numFmtId="0" fontId="1" fillId="14" borderId="7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0" fillId="16" borderId="0" xfId="0" applyFill="1"/>
    <xf numFmtId="0" fontId="0" fillId="17" borderId="0" xfId="0" applyFill="1"/>
    <xf numFmtId="0" fontId="0" fillId="13" borderId="0" xfId="0" applyFill="1"/>
    <xf numFmtId="0" fontId="6" fillId="18" borderId="0" xfId="0" applyFont="1" applyFill="1"/>
    <xf numFmtId="0" fontId="3" fillId="18" borderId="0" xfId="0" applyFont="1" applyFill="1"/>
    <xf numFmtId="0" fontId="2" fillId="18" borderId="0" xfId="0" applyFont="1" applyFill="1"/>
    <xf numFmtId="0" fontId="0" fillId="18" borderId="0" xfId="0" applyFill="1"/>
    <xf numFmtId="0" fontId="1" fillId="18" borderId="6" xfId="0" applyFont="1" applyFill="1" applyBorder="1" applyAlignment="1">
      <alignment horizontal="center"/>
    </xf>
    <xf numFmtId="0" fontId="1" fillId="18" borderId="7" xfId="0" applyFont="1" applyFill="1" applyBorder="1" applyAlignment="1">
      <alignment horizontal="center"/>
    </xf>
    <xf numFmtId="0" fontId="1" fillId="18" borderId="8" xfId="0" applyFont="1" applyFill="1" applyBorder="1" applyAlignment="1">
      <alignment horizontal="center"/>
    </xf>
    <xf numFmtId="0" fontId="1" fillId="17" borderId="0" xfId="0" applyFont="1" applyFill="1"/>
    <xf numFmtId="164" fontId="7" fillId="17" borderId="0" xfId="0" applyNumberFormat="1" applyFont="1" applyFill="1"/>
    <xf numFmtId="164" fontId="1" fillId="17" borderId="0" xfId="0" applyNumberFormat="1" applyFont="1" applyFill="1"/>
    <xf numFmtId="0" fontId="0" fillId="19" borderId="0" xfId="0" applyFill="1"/>
    <xf numFmtId="0" fontId="1" fillId="19" borderId="0" xfId="0" applyFont="1" applyFill="1"/>
    <xf numFmtId="164" fontId="7" fillId="19" borderId="0" xfId="0" applyNumberFormat="1" applyFont="1" applyFill="1"/>
    <xf numFmtId="164" fontId="1" fillId="19" borderId="0" xfId="0" applyNumberFormat="1" applyFont="1" applyFill="1"/>
    <xf numFmtId="0" fontId="6" fillId="20" borderId="0" xfId="0" applyFont="1" applyFill="1"/>
    <xf numFmtId="0" fontId="3" fillId="20" borderId="0" xfId="0" applyFont="1" applyFill="1"/>
    <xf numFmtId="0" fontId="2" fillId="20" borderId="0" xfId="0" applyFont="1" applyFill="1"/>
    <xf numFmtId="0" fontId="0" fillId="20" borderId="0" xfId="0" applyFill="1"/>
    <xf numFmtId="0" fontId="1" fillId="20" borderId="6" xfId="0" applyFont="1" applyFill="1" applyBorder="1" applyAlignment="1">
      <alignment horizontal="center"/>
    </xf>
    <xf numFmtId="0" fontId="1" fillId="20" borderId="7" xfId="0" applyFont="1" applyFill="1" applyBorder="1" applyAlignment="1">
      <alignment horizontal="center"/>
    </xf>
    <xf numFmtId="0" fontId="1" fillId="20" borderId="8" xfId="0" applyFont="1" applyFill="1" applyBorder="1" applyAlignment="1">
      <alignment horizontal="center"/>
    </xf>
    <xf numFmtId="0" fontId="6" fillId="21" borderId="0" xfId="0" applyFont="1" applyFill="1"/>
    <xf numFmtId="0" fontId="3" fillId="21" borderId="0" xfId="0" applyFont="1" applyFill="1"/>
    <xf numFmtId="0" fontId="2" fillId="21" borderId="0" xfId="0" applyFont="1" applyFill="1"/>
    <xf numFmtId="0" fontId="0" fillId="21" borderId="0" xfId="0" applyFill="1"/>
    <xf numFmtId="0" fontId="0" fillId="22" borderId="0" xfId="0" applyFill="1"/>
    <xf numFmtId="0" fontId="1" fillId="21" borderId="6" xfId="0" applyFont="1" applyFill="1" applyBorder="1" applyAlignment="1">
      <alignment horizontal="center"/>
    </xf>
    <xf numFmtId="0" fontId="1" fillId="21" borderId="7" xfId="0" applyFont="1" applyFill="1" applyBorder="1" applyAlignment="1">
      <alignment horizontal="center"/>
    </xf>
    <xf numFmtId="0" fontId="1" fillId="21" borderId="8" xfId="0" applyFont="1" applyFill="1" applyBorder="1" applyAlignment="1">
      <alignment horizontal="center"/>
    </xf>
    <xf numFmtId="0" fontId="1" fillId="22" borderId="0" xfId="0" applyFont="1" applyFill="1"/>
    <xf numFmtId="164" fontId="7" fillId="22" borderId="0" xfId="0" applyNumberFormat="1" applyFont="1" applyFill="1"/>
    <xf numFmtId="164" fontId="1" fillId="22" borderId="0" xfId="0" applyNumberFormat="1" applyFont="1" applyFill="1"/>
    <xf numFmtId="0" fontId="6" fillId="23" borderId="0" xfId="0" applyFont="1" applyFill="1"/>
    <xf numFmtId="0" fontId="3" fillId="23" borderId="0" xfId="0" applyFont="1" applyFill="1"/>
    <xf numFmtId="0" fontId="2" fillId="23" borderId="0" xfId="0" applyFont="1" applyFill="1"/>
    <xf numFmtId="0" fontId="0" fillId="23" borderId="0" xfId="0" applyFill="1"/>
    <xf numFmtId="0" fontId="1" fillId="23" borderId="6" xfId="0" applyFont="1" applyFill="1" applyBorder="1" applyAlignment="1">
      <alignment horizontal="center"/>
    </xf>
    <xf numFmtId="0" fontId="1" fillId="23" borderId="7" xfId="0" applyFont="1" applyFill="1" applyBorder="1" applyAlignment="1">
      <alignment horizontal="center"/>
    </xf>
    <xf numFmtId="0" fontId="1" fillId="23" borderId="8" xfId="0" applyFont="1" applyFill="1" applyBorder="1" applyAlignment="1">
      <alignment horizontal="center"/>
    </xf>
    <xf numFmtId="0" fontId="1" fillId="16" borderId="0" xfId="0" applyFont="1" applyFill="1"/>
    <xf numFmtId="164" fontId="7" fillId="16" borderId="0" xfId="0" applyNumberFormat="1" applyFont="1" applyFill="1"/>
    <xf numFmtId="164" fontId="1" fillId="16" borderId="0" xfId="0" applyNumberFormat="1" applyFont="1" applyFill="1"/>
    <xf numFmtId="0" fontId="6" fillId="24" borderId="0" xfId="0" applyFont="1" applyFill="1"/>
    <xf numFmtId="0" fontId="3" fillId="24" borderId="0" xfId="0" applyFont="1" applyFill="1"/>
    <xf numFmtId="0" fontId="2" fillId="24" borderId="0" xfId="0" applyFont="1" applyFill="1"/>
    <xf numFmtId="0" fontId="0" fillId="24" borderId="0" xfId="0" applyFill="1"/>
    <xf numFmtId="0" fontId="1" fillId="24" borderId="6" xfId="0" applyFont="1" applyFill="1" applyBorder="1" applyAlignment="1">
      <alignment horizontal="center"/>
    </xf>
    <xf numFmtId="0" fontId="1" fillId="24" borderId="7" xfId="0" applyFont="1" applyFill="1" applyBorder="1" applyAlignment="1">
      <alignment horizontal="center"/>
    </xf>
    <xf numFmtId="0" fontId="1" fillId="24" borderId="8" xfId="0" applyFont="1" applyFill="1" applyBorder="1" applyAlignment="1">
      <alignment horizontal="center"/>
    </xf>
    <xf numFmtId="0" fontId="0" fillId="25" borderId="0" xfId="0" applyFill="1"/>
    <xf numFmtId="0" fontId="1" fillId="25" borderId="0" xfId="0" applyFont="1" applyFill="1"/>
    <xf numFmtId="164" fontId="7" fillId="25" borderId="0" xfId="0" applyNumberFormat="1" applyFont="1" applyFill="1"/>
    <xf numFmtId="164" fontId="1" fillId="25" borderId="0" xfId="0" applyNumberFormat="1" applyFont="1" applyFill="1"/>
    <xf numFmtId="164" fontId="0" fillId="0" borderId="9" xfId="0" applyNumberFormat="1" applyBorder="1"/>
    <xf numFmtId="164" fontId="0" fillId="0" borderId="2" xfId="0" applyNumberFormat="1" applyBorder="1"/>
    <xf numFmtId="0" fontId="1" fillId="4" borderId="1" xfId="0" applyFont="1" applyFill="1" applyBorder="1" applyAlignment="1">
      <alignment horizontal="center"/>
    </xf>
    <xf numFmtId="0" fontId="1" fillId="13" borderId="0" xfId="0" applyFont="1" applyFill="1"/>
    <xf numFmtId="0" fontId="1" fillId="13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9" borderId="0" xfId="0" applyNumberFormat="1" applyFill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</cellXfs>
  <cellStyles count="1">
    <cellStyle name="Standaard" xfId="0" builtinId="0"/>
  </cellStyles>
  <dxfs count="13"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degree="90">
          <stop position="0">
            <color theme="0"/>
          </stop>
          <stop position="1">
            <color theme="5" tint="0.59999389629810485"/>
          </stop>
        </gradientFill>
      </fill>
    </dxf>
  </dxfs>
  <tableStyles count="0" defaultTableStyle="TableStyleMedium2" defaultPivotStyle="PivotStyleLight16"/>
  <colors>
    <mruColors>
      <color rgb="FFDE6114"/>
      <color rgb="FFEE9F36"/>
      <color rgb="FF81A26E"/>
      <color rgb="FF94DCE4"/>
      <color rgb="FFD656E0"/>
      <color rgb="FFF8C4E5"/>
      <color rgb="FFF78181"/>
      <color rgb="FFF9E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Jaaroverzicht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AF0-47D7-87A3-007E09070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AF0-47D7-87A3-007E09070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F94-40C0-AF8D-F797D110375C}"/>
              </c:ext>
            </c:extLst>
          </c:dPt>
          <c:cat>
            <c:strRef>
              <c:f>Jaaroverzicht!$E$2:$E$4</c:f>
              <c:strCache>
                <c:ptCount val="3"/>
                <c:pt idx="0">
                  <c:v>Totale inkomsten 2016:</c:v>
                </c:pt>
                <c:pt idx="1">
                  <c:v>Totale uitgaven 2016:</c:v>
                </c:pt>
                <c:pt idx="2">
                  <c:v>Over 2016:</c:v>
                </c:pt>
              </c:strCache>
            </c:strRef>
          </c:cat>
          <c:val>
            <c:numRef>
              <c:f>Jaaroverzicht!$F$2:$F$4</c:f>
              <c:numCache>
                <c:formatCode>"€"\ #,##0.00</c:formatCode>
                <c:ptCount val="3"/>
                <c:pt idx="0">
                  <c:v>45936</c:v>
                </c:pt>
                <c:pt idx="1">
                  <c:v>17106.25</c:v>
                </c:pt>
                <c:pt idx="2">
                  <c:v>28829.75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4-40C0-AF8D-F797D1103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Jaaroverzicht</a:t>
            </a:r>
            <a:r>
              <a:rPr lang="nl-NL" baseline="0"/>
              <a:t>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Jaaroverzicht!$E$6</c:f>
              <c:strCache>
                <c:ptCount val="1"/>
                <c:pt idx="0">
                  <c:v>Inkomsten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Jaaroverzicht!$E$7:$E$18</c:f>
              <c:numCache>
                <c:formatCode>"€"\ #,##0.00</c:formatCode>
                <c:ptCount val="12"/>
                <c:pt idx="0">
                  <c:v>3828</c:v>
                </c:pt>
                <c:pt idx="1">
                  <c:v>3828</c:v>
                </c:pt>
                <c:pt idx="2">
                  <c:v>3828</c:v>
                </c:pt>
                <c:pt idx="3">
                  <c:v>3828</c:v>
                </c:pt>
                <c:pt idx="4">
                  <c:v>3828</c:v>
                </c:pt>
                <c:pt idx="5">
                  <c:v>3828</c:v>
                </c:pt>
                <c:pt idx="6">
                  <c:v>3828</c:v>
                </c:pt>
                <c:pt idx="7">
                  <c:v>3828</c:v>
                </c:pt>
                <c:pt idx="8">
                  <c:v>3828</c:v>
                </c:pt>
                <c:pt idx="9">
                  <c:v>3828</c:v>
                </c:pt>
                <c:pt idx="10">
                  <c:v>3828</c:v>
                </c:pt>
                <c:pt idx="11">
                  <c:v>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A-4B9C-9A67-A82CEF703F3D}"/>
            </c:ext>
          </c:extLst>
        </c:ser>
        <c:ser>
          <c:idx val="1"/>
          <c:order val="1"/>
          <c:tx>
            <c:strRef>
              <c:f>Jaaroverzicht!$F$6</c:f>
              <c:strCache>
                <c:ptCount val="1"/>
                <c:pt idx="0">
                  <c:v>Uitgaven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Jaaroverzicht!$F$7:$F$18</c:f>
              <c:numCache>
                <c:formatCode>"€"\ #,##0.00</c:formatCode>
                <c:ptCount val="12"/>
                <c:pt idx="0">
                  <c:v>1423.15</c:v>
                </c:pt>
                <c:pt idx="1">
                  <c:v>1681.25</c:v>
                </c:pt>
                <c:pt idx="2">
                  <c:v>1423.15</c:v>
                </c:pt>
                <c:pt idx="3">
                  <c:v>1193.5</c:v>
                </c:pt>
                <c:pt idx="4">
                  <c:v>1423.15</c:v>
                </c:pt>
                <c:pt idx="5">
                  <c:v>1423.15</c:v>
                </c:pt>
                <c:pt idx="6">
                  <c:v>1423.15</c:v>
                </c:pt>
                <c:pt idx="7">
                  <c:v>1423.15</c:v>
                </c:pt>
                <c:pt idx="8">
                  <c:v>1423.15</c:v>
                </c:pt>
                <c:pt idx="9">
                  <c:v>1423.15</c:v>
                </c:pt>
                <c:pt idx="10">
                  <c:v>1423.15</c:v>
                </c:pt>
                <c:pt idx="11">
                  <c:v>1423.15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1A-4B9C-9A67-A82CEF703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1431320"/>
        <c:axId val="371431976"/>
      </c:barChart>
      <c:catAx>
        <c:axId val="37143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1431976"/>
        <c:crosses val="autoZero"/>
        <c:auto val="1"/>
        <c:lblAlgn val="ctr"/>
        <c:lblOffset val="100"/>
        <c:noMultiLvlLbl val="0"/>
      </c:catAx>
      <c:valAx>
        <c:axId val="37143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1431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15</xdr:row>
      <xdr:rowOff>157162</xdr:rowOff>
    </xdr:from>
    <xdr:to>
      <xdr:col>12</xdr:col>
      <xdr:colOff>609599</xdr:colOff>
      <xdr:row>30</xdr:row>
      <xdr:rowOff>42862</xdr:rowOff>
    </xdr:to>
    <xdr:graphicFrame macro="">
      <xdr:nvGraphicFramePr>
        <xdr:cNvPr id="5" name="Grafiek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57149</xdr:colOff>
      <xdr:row>0</xdr:row>
      <xdr:rowOff>147637</xdr:rowOff>
    </xdr:from>
    <xdr:to>
      <xdr:col>14</xdr:col>
      <xdr:colOff>85724</xdr:colOff>
      <xdr:row>15</xdr:row>
      <xdr:rowOff>33337</xdr:rowOff>
    </xdr:to>
    <xdr:graphicFrame macro="">
      <xdr:nvGraphicFramePr>
        <xdr:cNvPr id="4" name="Grafiek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599219</xdr:colOff>
      <xdr:row>19</xdr:row>
      <xdr:rowOff>28575</xdr:rowOff>
    </xdr:from>
    <xdr:to>
      <xdr:col>6</xdr:col>
      <xdr:colOff>1381125</xdr:colOff>
      <xdr:row>30</xdr:row>
      <xdr:rowOff>9525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1994" y="3819525"/>
          <a:ext cx="4506181" cy="2076450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5"/>
  <sheetViews>
    <sheetView tabSelected="1" workbookViewId="0">
      <selection activeCell="C3" sqref="C3"/>
    </sheetView>
  </sheetViews>
  <sheetFormatPr defaultRowHeight="15" x14ac:dyDescent="0.25"/>
  <cols>
    <col min="2" max="2" width="3.42578125" customWidth="1"/>
    <col min="3" max="3" width="25.5703125" customWidth="1"/>
    <col min="5" max="5" width="28.85546875" customWidth="1"/>
    <col min="6" max="6" width="27" customWidth="1"/>
    <col min="7" max="7" width="21.5703125" customWidth="1"/>
  </cols>
  <sheetData>
    <row r="1" spans="3:7" ht="28.5" x14ac:dyDescent="0.45">
      <c r="E1" s="155" t="s">
        <v>54</v>
      </c>
      <c r="F1" s="156"/>
    </row>
    <row r="2" spans="3:7" x14ac:dyDescent="0.25">
      <c r="E2" s="14" t="s">
        <v>44</v>
      </c>
      <c r="F2" s="13">
        <f>SUM(E7:E18)</f>
        <v>45936</v>
      </c>
    </row>
    <row r="3" spans="3:7" x14ac:dyDescent="0.25">
      <c r="E3" s="14" t="s">
        <v>45</v>
      </c>
      <c r="F3" s="13">
        <f>SUM(F7:F18)</f>
        <v>17106.25</v>
      </c>
    </row>
    <row r="4" spans="3:7" x14ac:dyDescent="0.25">
      <c r="E4" s="14" t="s">
        <v>46</v>
      </c>
      <c r="F4" s="13">
        <f>(F2-F3)</f>
        <v>28829.75</v>
      </c>
    </row>
    <row r="5" spans="3:7" x14ac:dyDescent="0.25">
      <c r="F5" s="1"/>
    </row>
    <row r="6" spans="3:7" x14ac:dyDescent="0.25">
      <c r="C6" s="151" t="s">
        <v>51</v>
      </c>
      <c r="D6" s="94"/>
      <c r="E6" s="152" t="s">
        <v>21</v>
      </c>
      <c r="F6" s="152" t="s">
        <v>20</v>
      </c>
      <c r="G6" s="152" t="s">
        <v>50</v>
      </c>
    </row>
    <row r="7" spans="3:7" x14ac:dyDescent="0.25">
      <c r="C7" t="s">
        <v>0</v>
      </c>
      <c r="E7" s="153">
        <f>Januari!I3</f>
        <v>3828</v>
      </c>
      <c r="F7" s="153">
        <f>Januari!D3</f>
        <v>1423.15</v>
      </c>
      <c r="G7" s="153">
        <f>(E7-F7)</f>
        <v>2404.85</v>
      </c>
    </row>
    <row r="8" spans="3:7" x14ac:dyDescent="0.25">
      <c r="C8" s="56" t="s">
        <v>33</v>
      </c>
      <c r="D8" s="56"/>
      <c r="E8" s="154">
        <f>Februari!I3</f>
        <v>3828</v>
      </c>
      <c r="F8" s="154">
        <f>Februari!D3</f>
        <v>1681.25</v>
      </c>
      <c r="G8" s="154">
        <f t="shared" ref="G8:G18" si="0">(E8-F8)</f>
        <v>2146.75</v>
      </c>
    </row>
    <row r="9" spans="3:7" x14ac:dyDescent="0.25">
      <c r="C9" t="s">
        <v>34</v>
      </c>
      <c r="E9" s="153">
        <f>Maart!I3</f>
        <v>3828</v>
      </c>
      <c r="F9" s="153">
        <f>Maart!D3</f>
        <v>1423.15</v>
      </c>
      <c r="G9" s="153">
        <f t="shared" si="0"/>
        <v>2404.85</v>
      </c>
    </row>
    <row r="10" spans="3:7" x14ac:dyDescent="0.25">
      <c r="C10" s="56" t="s">
        <v>35</v>
      </c>
      <c r="D10" s="56"/>
      <c r="E10" s="154">
        <f>April!I3</f>
        <v>3828</v>
      </c>
      <c r="F10" s="154">
        <f>April!D3</f>
        <v>1193.5</v>
      </c>
      <c r="G10" s="154">
        <f t="shared" si="0"/>
        <v>2634.5</v>
      </c>
    </row>
    <row r="11" spans="3:7" x14ac:dyDescent="0.25">
      <c r="C11" t="s">
        <v>36</v>
      </c>
      <c r="E11" s="153">
        <f>Mei!I3</f>
        <v>3828</v>
      </c>
      <c r="F11" s="153">
        <f>Mei!D3</f>
        <v>1423.15</v>
      </c>
      <c r="G11" s="153">
        <f t="shared" si="0"/>
        <v>2404.85</v>
      </c>
    </row>
    <row r="12" spans="3:7" x14ac:dyDescent="0.25">
      <c r="C12" s="56" t="s">
        <v>37</v>
      </c>
      <c r="D12" s="56"/>
      <c r="E12" s="154">
        <f>Juni!I3</f>
        <v>3828</v>
      </c>
      <c r="F12" s="154">
        <f>Juni!D3</f>
        <v>1423.15</v>
      </c>
      <c r="G12" s="154">
        <f t="shared" si="0"/>
        <v>2404.85</v>
      </c>
    </row>
    <row r="13" spans="3:7" x14ac:dyDescent="0.25">
      <c r="C13" t="s">
        <v>38</v>
      </c>
      <c r="E13" s="153">
        <f>Juli!I3</f>
        <v>3828</v>
      </c>
      <c r="F13" s="153">
        <f>Juli!D3</f>
        <v>1423.15</v>
      </c>
      <c r="G13" s="153">
        <f t="shared" si="0"/>
        <v>2404.85</v>
      </c>
    </row>
    <row r="14" spans="3:7" x14ac:dyDescent="0.25">
      <c r="C14" s="56" t="s">
        <v>39</v>
      </c>
      <c r="D14" s="56"/>
      <c r="E14" s="154">
        <f>Augustus!I3</f>
        <v>3828</v>
      </c>
      <c r="F14" s="154">
        <f>Augustus!D3</f>
        <v>1423.15</v>
      </c>
      <c r="G14" s="154">
        <f t="shared" si="0"/>
        <v>2404.85</v>
      </c>
    </row>
    <row r="15" spans="3:7" x14ac:dyDescent="0.25">
      <c r="C15" t="s">
        <v>40</v>
      </c>
      <c r="E15" s="153">
        <f>September!I3</f>
        <v>3828</v>
      </c>
      <c r="F15" s="153">
        <f>September!D3</f>
        <v>1423.15</v>
      </c>
      <c r="G15" s="153">
        <f t="shared" si="0"/>
        <v>2404.85</v>
      </c>
    </row>
    <row r="16" spans="3:7" x14ac:dyDescent="0.25">
      <c r="C16" s="56" t="s">
        <v>41</v>
      </c>
      <c r="D16" s="56"/>
      <c r="E16" s="154">
        <f>Oktober!I3</f>
        <v>3828</v>
      </c>
      <c r="F16" s="154">
        <f>Oktober!D3</f>
        <v>1423.15</v>
      </c>
      <c r="G16" s="154">
        <f t="shared" si="0"/>
        <v>2404.85</v>
      </c>
    </row>
    <row r="17" spans="3:7" x14ac:dyDescent="0.25">
      <c r="C17" t="s">
        <v>42</v>
      </c>
      <c r="E17" s="153">
        <f>November!I3</f>
        <v>3828</v>
      </c>
      <c r="F17" s="153">
        <f>November!D3</f>
        <v>1423.15</v>
      </c>
      <c r="G17" s="153">
        <f t="shared" si="0"/>
        <v>2404.85</v>
      </c>
    </row>
    <row r="18" spans="3:7" x14ac:dyDescent="0.25">
      <c r="C18" s="56" t="s">
        <v>43</v>
      </c>
      <c r="D18" s="56"/>
      <c r="E18" s="154">
        <f>December!I3</f>
        <v>3828</v>
      </c>
      <c r="F18" s="154">
        <f>December!D3</f>
        <v>1423.15</v>
      </c>
      <c r="G18" s="154">
        <f t="shared" si="0"/>
        <v>2404.85</v>
      </c>
    </row>
    <row r="22" spans="3:7" x14ac:dyDescent="0.25">
      <c r="C22" s="157" t="s">
        <v>56</v>
      </c>
    </row>
    <row r="23" spans="3:7" x14ac:dyDescent="0.25">
      <c r="C23" s="157" t="s">
        <v>57</v>
      </c>
    </row>
    <row r="24" spans="3:7" x14ac:dyDescent="0.25">
      <c r="C24" s="157">
        <v>2016</v>
      </c>
    </row>
    <row r="25" spans="3:7" x14ac:dyDescent="0.25">
      <c r="C25" s="157" t="s">
        <v>58</v>
      </c>
    </row>
  </sheetData>
  <mergeCells count="1">
    <mergeCell ref="E1:F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I22"/>
  <sheetViews>
    <sheetView topLeftCell="B1" workbookViewId="0">
      <selection activeCell="I3" sqref="I3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116" t="s">
        <v>40</v>
      </c>
      <c r="B2" s="117" t="s">
        <v>20</v>
      </c>
      <c r="C2" s="118"/>
      <c r="D2" s="118"/>
      <c r="E2" s="118"/>
      <c r="F2" s="118"/>
      <c r="G2" s="117" t="s">
        <v>21</v>
      </c>
      <c r="H2" s="119"/>
      <c r="I2" s="119"/>
    </row>
    <row r="3" spans="1:9" x14ac:dyDescent="0.25">
      <c r="A3" s="120"/>
      <c r="B3" s="120"/>
      <c r="C3" s="124" t="s">
        <v>5</v>
      </c>
      <c r="D3" s="125">
        <f>SUM(D6:D1048576)</f>
        <v>1423.15</v>
      </c>
      <c r="E3" s="120"/>
      <c r="F3" s="120"/>
      <c r="G3" s="120"/>
      <c r="H3" s="124" t="s">
        <v>19</v>
      </c>
      <c r="I3" s="125">
        <f>SUM(I6:I1048576)</f>
        <v>3828</v>
      </c>
    </row>
    <row r="4" spans="1:9" x14ac:dyDescent="0.25">
      <c r="A4" s="120"/>
      <c r="B4" s="120"/>
      <c r="C4" s="124" t="s">
        <v>52</v>
      </c>
      <c r="D4" s="126">
        <f>(I3-D3)</f>
        <v>2404.85</v>
      </c>
      <c r="E4" s="120"/>
      <c r="F4" s="120"/>
      <c r="G4" s="120"/>
      <c r="H4" s="120"/>
      <c r="I4" s="120"/>
    </row>
    <row r="5" spans="1:9" x14ac:dyDescent="0.25">
      <c r="A5" s="121" t="s">
        <v>1</v>
      </c>
      <c r="B5" s="122" t="s">
        <v>2</v>
      </c>
      <c r="C5" s="122" t="s">
        <v>3</v>
      </c>
      <c r="D5" s="122" t="s">
        <v>4</v>
      </c>
      <c r="E5" s="123"/>
      <c r="F5" s="121" t="s">
        <v>1</v>
      </c>
      <c r="G5" s="121" t="s">
        <v>2</v>
      </c>
      <c r="H5" s="121" t="s">
        <v>3</v>
      </c>
      <c r="I5" s="121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119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119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119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119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119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119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119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119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119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119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119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119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119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119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119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119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119"/>
      <c r="F22" s="10"/>
      <c r="G22" s="10"/>
      <c r="H22" s="10"/>
      <c r="I22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A26E"/>
  </sheetPr>
  <dimension ref="A1:I23"/>
  <sheetViews>
    <sheetView workbookViewId="0">
      <selection activeCell="D29" sqref="D29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127" t="s">
        <v>41</v>
      </c>
      <c r="B2" s="128" t="s">
        <v>20</v>
      </c>
      <c r="C2" s="129"/>
      <c r="D2" s="129"/>
      <c r="E2" s="129"/>
      <c r="F2" s="129"/>
      <c r="G2" s="128" t="s">
        <v>21</v>
      </c>
      <c r="H2" s="130"/>
      <c r="I2" s="130"/>
    </row>
    <row r="3" spans="1:9" x14ac:dyDescent="0.25">
      <c r="A3" s="92"/>
      <c r="B3" s="92"/>
      <c r="C3" s="134" t="s">
        <v>5</v>
      </c>
      <c r="D3" s="135">
        <f>SUM(D6:D1048576)</f>
        <v>1423.15</v>
      </c>
      <c r="E3" s="92"/>
      <c r="F3" s="92"/>
      <c r="G3" s="92"/>
      <c r="H3" s="134" t="s">
        <v>19</v>
      </c>
      <c r="I3" s="135">
        <f>SUM(I6:I1048576)</f>
        <v>3828</v>
      </c>
    </row>
    <row r="4" spans="1:9" x14ac:dyDescent="0.25">
      <c r="A4" s="92"/>
      <c r="B4" s="92"/>
      <c r="C4" s="134" t="s">
        <v>52</v>
      </c>
      <c r="D4" s="136">
        <f>(I3-D3)</f>
        <v>2404.85</v>
      </c>
      <c r="E4" s="92"/>
      <c r="F4" s="92"/>
      <c r="G4" s="92"/>
      <c r="H4" s="92"/>
      <c r="I4" s="92"/>
    </row>
    <row r="5" spans="1:9" x14ac:dyDescent="0.25">
      <c r="A5" s="131" t="s">
        <v>1</v>
      </c>
      <c r="B5" s="132" t="s">
        <v>2</v>
      </c>
      <c r="C5" s="132" t="s">
        <v>3</v>
      </c>
      <c r="D5" s="132" t="s">
        <v>4</v>
      </c>
      <c r="E5" s="133"/>
      <c r="F5" s="131" t="s">
        <v>1</v>
      </c>
      <c r="G5" s="131" t="s">
        <v>2</v>
      </c>
      <c r="H5" s="131" t="s">
        <v>3</v>
      </c>
      <c r="I5" s="131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130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130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130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130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130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130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130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130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130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130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130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130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130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130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130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130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130"/>
      <c r="F22" s="10"/>
      <c r="G22" s="10"/>
      <c r="H22" s="10"/>
      <c r="I22" s="11"/>
    </row>
    <row r="23" spans="1:9" x14ac:dyDescent="0.25">
      <c r="E23" s="130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22"/>
  <sheetViews>
    <sheetView workbookViewId="0">
      <selection activeCell="E28" sqref="E28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71" t="s">
        <v>42</v>
      </c>
      <c r="B2" s="72" t="s">
        <v>20</v>
      </c>
      <c r="C2" s="73"/>
      <c r="D2" s="73"/>
      <c r="E2" s="73"/>
      <c r="F2" s="73"/>
      <c r="G2" s="72" t="s">
        <v>21</v>
      </c>
      <c r="H2" s="32"/>
      <c r="I2" s="32"/>
    </row>
    <row r="3" spans="1:9" x14ac:dyDescent="0.25">
      <c r="A3" s="57"/>
      <c r="B3" s="57"/>
      <c r="C3" s="58" t="s">
        <v>5</v>
      </c>
      <c r="D3" s="59">
        <f>SUM(D6:D1048576)</f>
        <v>1423.15</v>
      </c>
      <c r="E3" s="57"/>
      <c r="F3" s="57"/>
      <c r="G3" s="57"/>
      <c r="H3" s="58" t="s">
        <v>19</v>
      </c>
      <c r="I3" s="59">
        <f>SUM(I6:I1048576)</f>
        <v>3828</v>
      </c>
    </row>
    <row r="4" spans="1:9" x14ac:dyDescent="0.25">
      <c r="A4" s="57"/>
      <c r="B4" s="57"/>
      <c r="C4" s="58" t="s">
        <v>52</v>
      </c>
      <c r="D4" s="60">
        <f>(I3-D3)</f>
        <v>2404.85</v>
      </c>
      <c r="E4" s="57"/>
      <c r="F4" s="57"/>
      <c r="G4" s="57"/>
      <c r="H4" s="57"/>
      <c r="I4" s="57"/>
    </row>
    <row r="5" spans="1:9" x14ac:dyDescent="0.25">
      <c r="A5" s="65" t="s">
        <v>1</v>
      </c>
      <c r="B5" s="66" t="s">
        <v>2</v>
      </c>
      <c r="C5" s="66" t="s">
        <v>3</v>
      </c>
      <c r="D5" s="66" t="s">
        <v>4</v>
      </c>
      <c r="E5" s="67"/>
      <c r="F5" s="65" t="s">
        <v>1</v>
      </c>
      <c r="G5" s="65" t="s">
        <v>2</v>
      </c>
      <c r="H5" s="65" t="s">
        <v>3</v>
      </c>
      <c r="I5" s="65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32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32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32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32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32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32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32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32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32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32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32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32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32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32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32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32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32"/>
      <c r="F22" s="10"/>
      <c r="G22" s="10"/>
      <c r="H22" s="10"/>
      <c r="I22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E6114"/>
  </sheetPr>
  <dimension ref="A1:I22"/>
  <sheetViews>
    <sheetView workbookViewId="0">
      <selection activeCell="F29" sqref="F29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137" t="s">
        <v>43</v>
      </c>
      <c r="B2" s="138" t="s">
        <v>20</v>
      </c>
      <c r="C2" s="139"/>
      <c r="D2" s="139"/>
      <c r="E2" s="139"/>
      <c r="F2" s="139"/>
      <c r="G2" s="138" t="s">
        <v>21</v>
      </c>
      <c r="H2" s="140"/>
      <c r="I2" s="140"/>
    </row>
    <row r="3" spans="1:9" x14ac:dyDescent="0.25">
      <c r="A3" s="144"/>
      <c r="B3" s="144"/>
      <c r="C3" s="145" t="s">
        <v>5</v>
      </c>
      <c r="D3" s="146">
        <f>SUM(D6:D1048576)</f>
        <v>1423.15</v>
      </c>
      <c r="E3" s="144"/>
      <c r="F3" s="144"/>
      <c r="G3" s="144"/>
      <c r="H3" s="145" t="s">
        <v>19</v>
      </c>
      <c r="I3" s="146">
        <f>SUM(I6:I1048576)</f>
        <v>3828</v>
      </c>
    </row>
    <row r="4" spans="1:9" x14ac:dyDescent="0.25">
      <c r="A4" s="144"/>
      <c r="B4" s="144"/>
      <c r="C4" s="145" t="s">
        <v>52</v>
      </c>
      <c r="D4" s="147">
        <f>(I3-D3)</f>
        <v>2404.85</v>
      </c>
      <c r="E4" s="144"/>
      <c r="F4" s="144"/>
      <c r="G4" s="144"/>
      <c r="H4" s="144"/>
      <c r="I4" s="144"/>
    </row>
    <row r="5" spans="1:9" x14ac:dyDescent="0.25">
      <c r="A5" s="141" t="s">
        <v>1</v>
      </c>
      <c r="B5" s="142" t="s">
        <v>2</v>
      </c>
      <c r="C5" s="142" t="s">
        <v>3</v>
      </c>
      <c r="D5" s="142" t="s">
        <v>4</v>
      </c>
      <c r="E5" s="143"/>
      <c r="F5" s="141" t="s">
        <v>1</v>
      </c>
      <c r="G5" s="141" t="s">
        <v>2</v>
      </c>
      <c r="H5" s="141" t="s">
        <v>3</v>
      </c>
      <c r="I5" s="141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140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140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140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140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140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140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140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140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140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140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140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140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140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140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140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140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140"/>
      <c r="F22" s="10"/>
      <c r="G22" s="10"/>
      <c r="H22" s="10"/>
      <c r="I22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70"/>
  <sheetViews>
    <sheetView workbookViewId="0">
      <selection activeCell="D5" sqref="D5"/>
    </sheetView>
  </sheetViews>
  <sheetFormatPr defaultRowHeight="15" x14ac:dyDescent="0.25"/>
  <cols>
    <col min="2" max="2" width="23.5703125" customWidth="1"/>
    <col min="3" max="3" width="4.140625" customWidth="1"/>
    <col min="4" max="4" width="10.5703125" bestFit="1" customWidth="1"/>
    <col min="5" max="5" width="4.42578125" customWidth="1"/>
    <col min="6" max="6" width="9.5703125" bestFit="1" customWidth="1"/>
    <col min="7" max="7" width="12.140625" customWidth="1"/>
    <col min="8" max="8" width="11" customWidth="1"/>
    <col min="9" max="9" width="10.7109375" customWidth="1"/>
    <col min="10" max="10" width="11.28515625" customWidth="1"/>
    <col min="11" max="11" width="11.7109375" customWidth="1"/>
    <col min="12" max="12" width="11" customWidth="1"/>
    <col min="13" max="13" width="12" customWidth="1"/>
    <col min="14" max="14" width="12.5703125" customWidth="1"/>
    <col min="15" max="15" width="12.42578125" customWidth="1"/>
    <col min="16" max="16" width="12.5703125" customWidth="1"/>
    <col min="17" max="17" width="12" customWidth="1"/>
  </cols>
  <sheetData>
    <row r="2" spans="2:17" s="4" customFormat="1" x14ac:dyDescent="0.25">
      <c r="D2" s="150" t="s">
        <v>47</v>
      </c>
      <c r="E2" s="150"/>
      <c r="F2" s="150" t="s">
        <v>0</v>
      </c>
      <c r="G2" s="150" t="s">
        <v>33</v>
      </c>
      <c r="H2" s="150" t="s">
        <v>34</v>
      </c>
      <c r="I2" s="150" t="s">
        <v>35</v>
      </c>
      <c r="J2" s="150" t="s">
        <v>36</v>
      </c>
      <c r="K2" s="150" t="s">
        <v>37</v>
      </c>
      <c r="L2" s="150" t="s">
        <v>38</v>
      </c>
      <c r="M2" s="150" t="s">
        <v>39</v>
      </c>
      <c r="N2" s="150" t="s">
        <v>40</v>
      </c>
      <c r="O2" s="150" t="s">
        <v>41</v>
      </c>
      <c r="P2" s="150" t="s">
        <v>42</v>
      </c>
      <c r="Q2" s="150" t="s">
        <v>43</v>
      </c>
    </row>
    <row r="3" spans="2:17" ht="15.75" thickBot="1" x14ac:dyDescent="0.3">
      <c r="B3" s="3" t="s">
        <v>48</v>
      </c>
      <c r="D3" s="148">
        <f>SUM(D6:D250)</f>
        <v>23270.918918918924</v>
      </c>
      <c r="E3" s="148"/>
      <c r="F3" s="148">
        <f t="shared" ref="F3:Q3" si="0">SUM(F7:F250)</f>
        <v>1423.15</v>
      </c>
      <c r="G3" s="148">
        <f t="shared" si="0"/>
        <v>1681.25</v>
      </c>
      <c r="H3" s="148">
        <f t="shared" si="0"/>
        <v>1423.15</v>
      </c>
      <c r="I3" s="148">
        <f t="shared" si="0"/>
        <v>1193.5</v>
      </c>
      <c r="J3" s="148">
        <f t="shared" si="0"/>
        <v>1423.15</v>
      </c>
      <c r="K3" s="148">
        <f t="shared" si="0"/>
        <v>1423.15</v>
      </c>
      <c r="L3" s="148">
        <f t="shared" si="0"/>
        <v>1423.15</v>
      </c>
      <c r="M3" s="148">
        <f t="shared" si="0"/>
        <v>1423.15</v>
      </c>
      <c r="N3" s="148">
        <f t="shared" si="0"/>
        <v>1423.15</v>
      </c>
      <c r="O3" s="148">
        <f t="shared" si="0"/>
        <v>1423.15</v>
      </c>
      <c r="P3" s="148">
        <f t="shared" si="0"/>
        <v>1423.15</v>
      </c>
      <c r="Q3" s="148">
        <f t="shared" si="0"/>
        <v>1423.15</v>
      </c>
    </row>
    <row r="4" spans="2:17" ht="15.75" thickTop="1" x14ac:dyDescent="0.25"/>
    <row r="5" spans="2:17" x14ac:dyDescent="0.25">
      <c r="D5" s="3"/>
    </row>
    <row r="6" spans="2:17" ht="18.75" x14ac:dyDescent="0.3">
      <c r="B6" s="12" t="s">
        <v>53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17" x14ac:dyDescent="0.25">
      <c r="B7" s="24" t="s">
        <v>6</v>
      </c>
      <c r="D7" s="1">
        <v>55</v>
      </c>
      <c r="E7" s="1"/>
      <c r="F7" s="149">
        <f>SUMIF(Januari!$C$6:$C$250,$B7,Januari!$D$6:$D$250)</f>
        <v>0</v>
      </c>
      <c r="G7" s="149">
        <f>SUMIF(Februari!$C$6:$C$250,$B7,Februari!$D$6:$D$250)</f>
        <v>0</v>
      </c>
      <c r="H7" s="149">
        <f>SUMIF(Maart!$C$6:$C$250,$B7,Maart!$D$6:$D$250)</f>
        <v>0</v>
      </c>
      <c r="I7" s="149">
        <f>SUMIF(April!$C$6:$C$250,$B7,April!$D$6:$D$250)</f>
        <v>0</v>
      </c>
      <c r="J7" s="149">
        <f>SUMIF(Mei!$C$6:$C$250,$B7,Mei!$D$6:$D$250)</f>
        <v>0</v>
      </c>
      <c r="K7" s="149">
        <f>SUMIF(Juni!$C$6:$C$250,$B7,Juni!$D$6:$D$250)</f>
        <v>0</v>
      </c>
      <c r="L7" s="149">
        <f>SUMIF(Juli!$C$6:$C$250,$B7,Juli!$D$6:$D$250)</f>
        <v>0</v>
      </c>
      <c r="M7" s="149">
        <f>SUMIF(Augustus!$C$6:$C$250,$B7,Augustus!$D$6:$D$250)</f>
        <v>0</v>
      </c>
      <c r="N7" s="149">
        <f>SUMIF(September!$C$6:$C$250,$B7,September!$D$6:$D$250)</f>
        <v>0</v>
      </c>
      <c r="O7" s="149">
        <f>SUMIF(Oktober!$C$6:$C$250,$B7,Oktober!$D$6:$D$250)</f>
        <v>0</v>
      </c>
      <c r="P7" s="149">
        <f>SUMIF(November!$C$6:$C$250,$B7,November!$D$6:$D$250)</f>
        <v>0</v>
      </c>
      <c r="Q7" s="11">
        <f>SUMIF(December!$C$6:$C$250,$B7,December!$D$6:$D$250)</f>
        <v>0</v>
      </c>
    </row>
    <row r="8" spans="2:17" x14ac:dyDescent="0.25">
      <c r="B8" s="3" t="s">
        <v>13</v>
      </c>
      <c r="D8" s="1">
        <v>200</v>
      </c>
      <c r="E8" s="1"/>
      <c r="F8" s="149">
        <f>SUMIF(Januari!$C$6:$C$250,$B8,Januari!$D$6:$D$250)</f>
        <v>0</v>
      </c>
      <c r="G8" s="149">
        <f>SUMIF(Februari!$C$6:$C$250,$B8,Februari!$D$6:$D$250)</f>
        <v>0</v>
      </c>
      <c r="H8" s="149">
        <f>SUMIF(Maart!$C$6:$C$250,$B8,Maart!$D$6:$D$250)</f>
        <v>0</v>
      </c>
      <c r="I8" s="149">
        <f>SUMIF(April!$C$6:$C$250,$B8,April!$D$6:$D$250)</f>
        <v>0</v>
      </c>
      <c r="J8" s="149">
        <f>SUMIF(Mei!$C$6:$C$250,$B8,Mei!$D$6:$D$250)</f>
        <v>0</v>
      </c>
      <c r="K8" s="149">
        <f>SUMIF(Juni!$C$6:$C$250,$B8,Juni!$D$6:$D$250)</f>
        <v>0</v>
      </c>
      <c r="L8" s="149">
        <f>SUMIF(Juli!$C$6:$C$250,$B8,Juli!$D$6:$D$250)</f>
        <v>0</v>
      </c>
      <c r="M8" s="149">
        <f>SUMIF(Augustus!$C$6:$C$250,$B8,Augustus!$D$6:$D$250)</f>
        <v>0</v>
      </c>
      <c r="N8" s="149">
        <f>SUMIF(September!$C$6:$C$250,$B8,September!$D$6:$D$250)</f>
        <v>0</v>
      </c>
      <c r="O8" s="149">
        <f>SUMIF(Oktober!$C$6:$C$250,$B8,Oktober!$D$6:$D$250)</f>
        <v>0</v>
      </c>
      <c r="P8" s="149">
        <f>SUMIF(November!$C$6:$C$250,$B8,November!$D$6:$D$250)</f>
        <v>0</v>
      </c>
      <c r="Q8" s="11">
        <f>SUMIF(December!$C$6:$C$250,$B8,December!$D$6:$D$250)</f>
        <v>0</v>
      </c>
    </row>
    <row r="9" spans="2:17" x14ac:dyDescent="0.25">
      <c r="B9" s="24" t="s">
        <v>17</v>
      </c>
      <c r="D9" s="1">
        <v>192</v>
      </c>
      <c r="E9" s="1"/>
      <c r="F9" s="149">
        <f>SUMIF(Januari!$C$6:$C$250,$B9,Januari!$D$6:$D$250)</f>
        <v>191.9</v>
      </c>
      <c r="G9" s="149">
        <f>SUMIF(Februari!$C$6:$C$250,$B9,Februari!$D$6:$D$250)</f>
        <v>220</v>
      </c>
      <c r="H9" s="149">
        <f>SUMIF(Maart!$C$6:$C$250,$B9,Maart!$D$6:$D$250)</f>
        <v>191.9</v>
      </c>
      <c r="I9" s="149">
        <f>SUMIF(April!$C$6:$C$250,$B9,April!$D$6:$D$250)</f>
        <v>273</v>
      </c>
      <c r="J9" s="149">
        <f>SUMIF(Mei!$C$6:$C$250,$B9,Mei!$D$6:$D$250)</f>
        <v>191.9</v>
      </c>
      <c r="K9" s="149">
        <f>SUMIF(Juni!$C$6:$C$250,$B9,Juni!$D$6:$D$250)</f>
        <v>191.9</v>
      </c>
      <c r="L9" s="149">
        <f>SUMIF(Juli!$C$6:$C$250,$B9,Juli!$D$6:$D$250)</f>
        <v>191.9</v>
      </c>
      <c r="M9" s="149">
        <f>SUMIF(Augustus!$C$6:$C$250,$B9,Augustus!$D$6:$D$250)</f>
        <v>191.9</v>
      </c>
      <c r="N9" s="149">
        <f>SUMIF(September!$C$6:$C$250,$B9,September!$D$6:$D$250)</f>
        <v>191.9</v>
      </c>
      <c r="O9" s="149">
        <f>SUMIF(Oktober!$C$6:$C$250,$B9,Oktober!$D$6:$D$250)</f>
        <v>191.9</v>
      </c>
      <c r="P9" s="149">
        <f>SUMIF(November!$C$6:$C$250,$B9,November!$D$6:$D$250)</f>
        <v>191.9</v>
      </c>
      <c r="Q9" s="11">
        <f>SUMIF(December!$C$6:$C$250,$B9,December!$D$6:$D$250)</f>
        <v>191.9</v>
      </c>
    </row>
    <row r="10" spans="2:17" x14ac:dyDescent="0.25">
      <c r="B10" s="3" t="s">
        <v>14</v>
      </c>
      <c r="D10" s="1">
        <v>250</v>
      </c>
      <c r="E10" s="1"/>
      <c r="F10" s="149">
        <f>SUMIF(Januari!$C$6:$C$250,$B10,Januari!$D$6:$D$250)</f>
        <v>0</v>
      </c>
      <c r="G10" s="149">
        <f>SUMIF(Februari!$C$6:$C$250,$B10,Februari!$D$6:$D$250)</f>
        <v>0</v>
      </c>
      <c r="H10" s="149">
        <f>SUMIF(Maart!$C$6:$C$250,$B10,Maart!$D$6:$D$250)</f>
        <v>0</v>
      </c>
      <c r="I10" s="149">
        <f>SUMIF(April!$C$6:$C$250,$B10,April!$D$6:$D$250)</f>
        <v>0</v>
      </c>
      <c r="J10" s="149">
        <f>SUMIF(Mei!$C$6:$C$250,$B10,Mei!$D$6:$D$250)</f>
        <v>0</v>
      </c>
      <c r="K10" s="149">
        <f>SUMIF(Juni!$C$6:$C$250,$B10,Juni!$D$6:$D$250)</f>
        <v>0</v>
      </c>
      <c r="L10" s="149">
        <f>SUMIF(Juli!$C$6:$C$250,$B10,Juli!$D$6:$D$250)</f>
        <v>0</v>
      </c>
      <c r="M10" s="149">
        <f>SUMIF(Augustus!$C$6:$C$250,$B10,Augustus!$D$6:$D$250)</f>
        <v>0</v>
      </c>
      <c r="N10" s="149">
        <f>SUMIF(September!$C$6:$C$250,$B10,September!$D$6:$D$250)</f>
        <v>0</v>
      </c>
      <c r="O10" s="149">
        <f>SUMIF(Oktober!$C$6:$C$250,$B10,Oktober!$D$6:$D$250)</f>
        <v>0</v>
      </c>
      <c r="P10" s="149">
        <f>SUMIF(November!$C$6:$C$250,$B10,November!$D$6:$D$250)</f>
        <v>0</v>
      </c>
      <c r="Q10" s="11">
        <f>SUMIF(December!$C$6:$C$250,$B10,December!$D$6:$D$250)</f>
        <v>0</v>
      </c>
    </row>
    <row r="11" spans="2:17" x14ac:dyDescent="0.25">
      <c r="B11" s="24" t="s">
        <v>18</v>
      </c>
      <c r="D11" s="1">
        <v>100</v>
      </c>
      <c r="E11" s="1"/>
      <c r="F11" s="149">
        <f>SUMIF(Januari!$C$6:$C$250,$B11,Januari!$D$6:$D$250)</f>
        <v>0</v>
      </c>
      <c r="G11" s="149">
        <f>SUMIF(Februari!$C$6:$C$250,$B11,Februari!$D$6:$D$250)</f>
        <v>0</v>
      </c>
      <c r="H11" s="149">
        <f>SUMIF(Maart!$C$6:$C$250,$B11,Maart!$D$6:$D$250)</f>
        <v>0</v>
      </c>
      <c r="I11" s="149">
        <f>SUMIF(April!$C$6:$C$250,$B11,April!$D$6:$D$250)</f>
        <v>0</v>
      </c>
      <c r="J11" s="149">
        <f>SUMIF(Mei!$C$6:$C$250,$B11,Mei!$D$6:$D$250)</f>
        <v>0</v>
      </c>
      <c r="K11" s="149">
        <f>SUMIF(Juni!$C$6:$C$250,$B11,Juni!$D$6:$D$250)</f>
        <v>0</v>
      </c>
      <c r="L11" s="149">
        <f>SUMIF(Juli!$C$6:$C$250,$B11,Juli!$D$6:$D$250)</f>
        <v>0</v>
      </c>
      <c r="M11" s="149">
        <f>SUMIF(Augustus!$C$6:$C$250,$B11,Augustus!$D$6:$D$250)</f>
        <v>0</v>
      </c>
      <c r="N11" s="149">
        <f>SUMIF(September!$C$6:$C$250,$B11,September!$D$6:$D$250)</f>
        <v>0</v>
      </c>
      <c r="O11" s="149">
        <f>SUMIF(Oktober!$C$6:$C$250,$B11,Oktober!$D$6:$D$250)</f>
        <v>0</v>
      </c>
      <c r="P11" s="149">
        <f>SUMIF(November!$C$6:$C$250,$B11,November!$D$6:$D$250)</f>
        <v>0</v>
      </c>
      <c r="Q11" s="11">
        <f>SUMIF(December!$C$6:$C$250,$B11,December!$D$6:$D$250)</f>
        <v>0</v>
      </c>
    </row>
    <row r="12" spans="2:17" x14ac:dyDescent="0.25">
      <c r="B12" s="3" t="s">
        <v>16</v>
      </c>
      <c r="D12" s="1">
        <v>275</v>
      </c>
      <c r="E12" s="1"/>
      <c r="F12" s="149">
        <f>SUMIF(Januari!$C$6:$C$250,$B12,Januari!$D$6:$D$250)</f>
        <v>260.75</v>
      </c>
      <c r="G12" s="149">
        <f>SUMIF(Februari!$C$6:$C$250,$B12,Februari!$D$6:$D$250)</f>
        <v>485.75</v>
      </c>
      <c r="H12" s="149">
        <f>SUMIF(Maart!$C$6:$C$250,$B12,Maart!$D$6:$D$250)</f>
        <v>260.75</v>
      </c>
      <c r="I12" s="149">
        <f>SUMIF(April!$C$6:$C$250,$B12,April!$D$6:$D$250)</f>
        <v>110</v>
      </c>
      <c r="J12" s="149">
        <f>SUMIF(Mei!$C$6:$C$250,$B12,Mei!$D$6:$D$250)</f>
        <v>260.75</v>
      </c>
      <c r="K12" s="149">
        <f>SUMIF(Juni!$C$6:$C$250,$B12,Juni!$D$6:$D$250)</f>
        <v>260.75</v>
      </c>
      <c r="L12" s="149">
        <f>SUMIF(Juli!$C$6:$C$250,$B12,Juli!$D$6:$D$250)</f>
        <v>260.75</v>
      </c>
      <c r="M12" s="149">
        <f>SUMIF(Augustus!$C$6:$C$250,$B12,Augustus!$D$6:$D$250)</f>
        <v>260.75</v>
      </c>
      <c r="N12" s="149">
        <f>SUMIF(September!$C$6:$C$250,$B12,September!$D$6:$D$250)</f>
        <v>260.75</v>
      </c>
      <c r="O12" s="149">
        <f>SUMIF(Oktober!$C$6:$C$250,$B12,Oktober!$D$6:$D$250)</f>
        <v>260.75</v>
      </c>
      <c r="P12" s="149">
        <f>SUMIF(November!$C$6:$C$250,$B12,November!$D$6:$D$250)</f>
        <v>260.75</v>
      </c>
      <c r="Q12" s="11">
        <f>SUMIF(December!$C$6:$C$250,$B12,December!$D$6:$D$250)</f>
        <v>260.75</v>
      </c>
    </row>
    <row r="13" spans="2:17" x14ac:dyDescent="0.25">
      <c r="B13" s="24" t="s">
        <v>8</v>
      </c>
      <c r="D13" s="1">
        <v>55</v>
      </c>
      <c r="E13" s="1"/>
      <c r="F13" s="149">
        <f>SUMIF(Januari!$C$6:$C$250,$B13,Januari!$D$6:$D$250)</f>
        <v>50</v>
      </c>
      <c r="G13" s="149">
        <f>SUMIF(Februari!$C$6:$C$250,$B13,Februari!$D$6:$D$250)</f>
        <v>75</v>
      </c>
      <c r="H13" s="149">
        <f>SUMIF(Maart!$C$6:$C$250,$B13,Maart!$D$6:$D$250)</f>
        <v>50</v>
      </c>
      <c r="I13" s="149">
        <f>SUMIF(April!$C$6:$C$250,$B13,April!$D$6:$D$250)</f>
        <v>0</v>
      </c>
      <c r="J13" s="149">
        <f>SUMIF(Mei!$C$6:$C$250,$B13,Mei!$D$6:$D$250)</f>
        <v>50</v>
      </c>
      <c r="K13" s="149">
        <f>SUMIF(Juni!$C$6:$C$250,$B13,Juni!$D$6:$D$250)</f>
        <v>50</v>
      </c>
      <c r="L13" s="149">
        <f>SUMIF(Juli!$C$6:$C$250,$B13,Juli!$D$6:$D$250)</f>
        <v>50</v>
      </c>
      <c r="M13" s="149">
        <f>SUMIF(Augustus!$C$6:$C$250,$B13,Augustus!$D$6:$D$250)</f>
        <v>50</v>
      </c>
      <c r="N13" s="149">
        <f>SUMIF(September!$C$6:$C$250,$B13,September!$D$6:$D$250)</f>
        <v>50</v>
      </c>
      <c r="O13" s="149">
        <f>SUMIF(Oktober!$C$6:$C$250,$B13,Oktober!$D$6:$D$250)</f>
        <v>50</v>
      </c>
      <c r="P13" s="149">
        <f>SUMIF(November!$C$6:$C$250,$B13,November!$D$6:$D$250)</f>
        <v>50</v>
      </c>
      <c r="Q13" s="11">
        <f>SUMIF(December!$C$6:$C$250,$B13,December!$D$6:$D$250)</f>
        <v>50</v>
      </c>
    </row>
    <row r="14" spans="2:17" x14ac:dyDescent="0.25">
      <c r="B14" s="3" t="s">
        <v>11</v>
      </c>
      <c r="D14" s="1">
        <v>250</v>
      </c>
      <c r="E14" s="1"/>
      <c r="F14" s="149">
        <f>SUMIF(Januari!$C$6:$C$250,$B14,Januari!$D$6:$D$250)</f>
        <v>0</v>
      </c>
      <c r="G14" s="149">
        <f>SUMIF(Februari!$C$6:$C$250,$B14,Februari!$D$6:$D$250)</f>
        <v>0</v>
      </c>
      <c r="H14" s="149">
        <f>SUMIF(Maart!$C$6:$C$250,$B14,Maart!$D$6:$D$250)</f>
        <v>0</v>
      </c>
      <c r="I14" s="149">
        <f>SUMIF(April!$C$6:$C$250,$B14,April!$D$6:$D$250)</f>
        <v>0</v>
      </c>
      <c r="J14" s="149">
        <f>SUMIF(Mei!$C$6:$C$250,$B14,Mei!$D$6:$D$250)</f>
        <v>0</v>
      </c>
      <c r="K14" s="149">
        <f>SUMIF(Juni!$C$6:$C$250,$B14,Juni!$D$6:$D$250)</f>
        <v>0</v>
      </c>
      <c r="L14" s="149">
        <f>SUMIF(Juli!$C$6:$C$250,$B14,Juli!$D$6:$D$250)</f>
        <v>0</v>
      </c>
      <c r="M14" s="149">
        <f>SUMIF(Augustus!$C$6:$C$250,$B14,Augustus!$D$6:$D$250)</f>
        <v>0</v>
      </c>
      <c r="N14" s="149">
        <f>SUMIF(September!$C$6:$C$250,$B14,September!$D$6:$D$250)</f>
        <v>0</v>
      </c>
      <c r="O14" s="149">
        <f>SUMIF(Oktober!$C$6:$C$250,$B14,Oktober!$D$6:$D$250)</f>
        <v>0</v>
      </c>
      <c r="P14" s="149">
        <f>SUMIF(November!$C$6:$C$250,$B14,November!$D$6:$D$250)</f>
        <v>0</v>
      </c>
      <c r="Q14" s="11">
        <f>SUMIF(December!$C$6:$C$250,$B14,December!$D$6:$D$250)</f>
        <v>0</v>
      </c>
    </row>
    <row r="15" spans="2:17" x14ac:dyDescent="0.25">
      <c r="B15" s="24" t="s">
        <v>7</v>
      </c>
      <c r="D15" s="1">
        <v>250</v>
      </c>
      <c r="E15" s="1"/>
      <c r="F15" s="149">
        <f>SUMIF(Januari!$C$6:$C$250,$B15,Januari!$D$6:$D$250)</f>
        <v>0</v>
      </c>
      <c r="G15" s="149">
        <f>SUMIF(Februari!$C$6:$C$250,$B15,Februari!$D$6:$D$250)</f>
        <v>0</v>
      </c>
      <c r="H15" s="149">
        <f>SUMIF(Maart!$C$6:$C$250,$B15,Maart!$D$6:$D$250)</f>
        <v>0</v>
      </c>
      <c r="I15" s="149">
        <f>SUMIF(April!$C$6:$C$250,$B15,April!$D$6:$D$250)</f>
        <v>0</v>
      </c>
      <c r="J15" s="149">
        <f>SUMIF(Mei!$C$6:$C$250,$B15,Mei!$D$6:$D$250)</f>
        <v>0</v>
      </c>
      <c r="K15" s="149">
        <f>SUMIF(Juni!$C$6:$C$250,$B15,Juni!$D$6:$D$250)</f>
        <v>0</v>
      </c>
      <c r="L15" s="149">
        <f>SUMIF(Juli!$C$6:$C$250,$B15,Juli!$D$6:$D$250)</f>
        <v>0</v>
      </c>
      <c r="M15" s="149">
        <f>SUMIF(Augustus!$C$6:$C$250,$B15,Augustus!$D$6:$D$250)</f>
        <v>0</v>
      </c>
      <c r="N15" s="149">
        <f>SUMIF(September!$C$6:$C$250,$B15,September!$D$6:$D$250)</f>
        <v>0</v>
      </c>
      <c r="O15" s="149">
        <f>SUMIF(Oktober!$C$6:$C$250,$B15,Oktober!$D$6:$D$250)</f>
        <v>0</v>
      </c>
      <c r="P15" s="149">
        <f>SUMIF(November!$C$6:$C$250,$B15,November!$D$6:$D$250)</f>
        <v>0</v>
      </c>
      <c r="Q15" s="11">
        <f>SUMIF(December!$C$6:$C$250,$B15,December!$D$6:$D$250)</f>
        <v>0</v>
      </c>
    </row>
    <row r="16" spans="2:17" x14ac:dyDescent="0.25">
      <c r="B16" s="3" t="s">
        <v>12</v>
      </c>
      <c r="D16" s="1">
        <v>125</v>
      </c>
      <c r="E16" s="1"/>
      <c r="F16" s="149">
        <f>SUMIF(Januari!$C$6:$C$250,$B16,Januari!$D$6:$D$250)</f>
        <v>100</v>
      </c>
      <c r="G16" s="149">
        <f>SUMIF(Februari!$C$6:$C$250,$B16,Februari!$D$6:$D$250)</f>
        <v>70</v>
      </c>
      <c r="H16" s="149">
        <f>SUMIF(Maart!$C$6:$C$250,$B16,Maart!$D$6:$D$250)</f>
        <v>100</v>
      </c>
      <c r="I16" s="149">
        <f>SUMIF(April!$C$6:$C$250,$B16,April!$D$6:$D$250)</f>
        <v>60</v>
      </c>
      <c r="J16" s="149">
        <f>SUMIF(Mei!$C$6:$C$250,$B16,Mei!$D$6:$D$250)</f>
        <v>100</v>
      </c>
      <c r="K16" s="149">
        <f>SUMIF(Juni!$C$6:$C$250,$B16,Juni!$D$6:$D$250)</f>
        <v>100</v>
      </c>
      <c r="L16" s="149">
        <f>SUMIF(Juli!$C$6:$C$250,$B16,Juli!$D$6:$D$250)</f>
        <v>100</v>
      </c>
      <c r="M16" s="149">
        <f>SUMIF(Augustus!$C$6:$C$250,$B16,Augustus!$D$6:$D$250)</f>
        <v>100</v>
      </c>
      <c r="N16" s="149">
        <f>SUMIF(September!$C$6:$C$250,$B16,September!$D$6:$D$250)</f>
        <v>100</v>
      </c>
      <c r="O16" s="149">
        <f>SUMIF(Oktober!$C$6:$C$250,$B16,Oktober!$D$6:$D$250)</f>
        <v>100</v>
      </c>
      <c r="P16" s="149">
        <f>SUMIF(November!$C$6:$C$250,$B16,November!$D$6:$D$250)</f>
        <v>100</v>
      </c>
      <c r="Q16" s="11">
        <f>SUMIF(December!$C$6:$C$250,$B16,December!$D$6:$D$250)</f>
        <v>100</v>
      </c>
    </row>
    <row r="17" spans="2:17" x14ac:dyDescent="0.25">
      <c r="B17" s="24" t="s">
        <v>10</v>
      </c>
      <c r="D17" s="1">
        <v>250</v>
      </c>
      <c r="E17" s="1"/>
      <c r="F17" s="149">
        <f>SUMIF(Januari!$C$6:$C$250,$B17,Januari!$D$6:$D$250)</f>
        <v>0</v>
      </c>
      <c r="G17" s="149">
        <f>SUMIF(Februari!$C$6:$C$250,$B17,Februari!$D$6:$D$250)</f>
        <v>0</v>
      </c>
      <c r="H17" s="149">
        <f>SUMIF(Maart!$C$6:$C$250,$B17,Maart!$D$6:$D$250)</f>
        <v>0</v>
      </c>
      <c r="I17" s="149">
        <f>SUMIF(April!$C$6:$C$250,$B17,April!$D$6:$D$250)</f>
        <v>0</v>
      </c>
      <c r="J17" s="149">
        <f>SUMIF(Mei!$C$6:$C$250,$B17,Mei!$D$6:$D$250)</f>
        <v>0</v>
      </c>
      <c r="K17" s="149">
        <f>SUMIF(Juni!$C$6:$C$250,$B17,Juni!$D$6:$D$250)</f>
        <v>0</v>
      </c>
      <c r="L17" s="149">
        <f>SUMIF(Juli!$C$6:$C$250,$B17,Juli!$D$6:$D$250)</f>
        <v>0</v>
      </c>
      <c r="M17" s="149">
        <f>SUMIF(Augustus!$C$6:$C$250,$B17,Augustus!$D$6:$D$250)</f>
        <v>0</v>
      </c>
      <c r="N17" s="149">
        <f>SUMIF(September!$C$6:$C$250,$B17,September!$D$6:$D$250)</f>
        <v>0</v>
      </c>
      <c r="O17" s="149">
        <f>SUMIF(Oktober!$C$6:$C$250,$B17,Oktober!$D$6:$D$250)</f>
        <v>0</v>
      </c>
      <c r="P17" s="149">
        <f>SUMIF(November!$C$6:$C$250,$B17,November!$D$6:$D$250)</f>
        <v>0</v>
      </c>
      <c r="Q17" s="11">
        <f>SUMIF(December!$C$6:$C$250,$B17,December!$D$6:$D$250)</f>
        <v>0</v>
      </c>
    </row>
    <row r="18" spans="2:17" x14ac:dyDescent="0.25">
      <c r="B18" s="3" t="s">
        <v>15</v>
      </c>
      <c r="D18" s="1">
        <v>500</v>
      </c>
      <c r="E18" s="1"/>
      <c r="F18" s="149">
        <f>SUMIF(Januari!$C$6:$C$250,$B18,Januari!$D$6:$D$250)</f>
        <v>0</v>
      </c>
      <c r="G18" s="149">
        <f>SUMIF(Februari!$C$6:$C$250,$B18,Februari!$D$6:$D$250)</f>
        <v>0</v>
      </c>
      <c r="H18" s="149">
        <f>SUMIF(Maart!$C$6:$C$250,$B18,Maart!$D$6:$D$250)</f>
        <v>0</v>
      </c>
      <c r="I18" s="149">
        <f>SUMIF(April!$C$6:$C$250,$B18,April!$D$6:$D$250)</f>
        <v>0</v>
      </c>
      <c r="J18" s="149">
        <f>SUMIF(Mei!$C$6:$C$250,$B18,Mei!$D$6:$D$250)</f>
        <v>0</v>
      </c>
      <c r="K18" s="149">
        <f>SUMIF(Juni!$C$6:$C$250,$B18,Juni!$D$6:$D$250)</f>
        <v>0</v>
      </c>
      <c r="L18" s="149">
        <f>SUMIF(Juli!$C$6:$C$250,$B18,Juli!$D$6:$D$250)</f>
        <v>0</v>
      </c>
      <c r="M18" s="149">
        <f>SUMIF(Augustus!$C$6:$C$250,$B18,Augustus!$D$6:$D$250)</f>
        <v>0</v>
      </c>
      <c r="N18" s="149">
        <f>SUMIF(September!$C$6:$C$250,$B18,September!$D$6:$D$250)</f>
        <v>0</v>
      </c>
      <c r="O18" s="149">
        <f>SUMIF(Oktober!$C$6:$C$250,$B18,Oktober!$D$6:$D$250)</f>
        <v>0</v>
      </c>
      <c r="P18" s="149">
        <f>SUMIF(November!$C$6:$C$250,$B18,November!$D$6:$D$250)</f>
        <v>0</v>
      </c>
      <c r="Q18" s="11">
        <f>SUMIF(December!$C$6:$C$250,$B18,December!$D$6:$D$250)</f>
        <v>0</v>
      </c>
    </row>
    <row r="19" spans="2:17" x14ac:dyDescent="0.25">
      <c r="B19" s="24" t="s">
        <v>9</v>
      </c>
      <c r="D19" s="1">
        <v>900</v>
      </c>
      <c r="E19" s="1"/>
      <c r="F19" s="149">
        <f>SUMIF(Januari!$C$6:$C$250,$B19,Januari!$D$6:$D$250)</f>
        <v>820.5</v>
      </c>
      <c r="G19" s="149">
        <f>SUMIF(Februari!$C$6:$C$250,$B19,Februari!$D$6:$D$250)</f>
        <v>830.5</v>
      </c>
      <c r="H19" s="149">
        <f>SUMIF(Maart!$C$6:$C$250,$B19,Maart!$D$6:$D$250)</f>
        <v>820.5</v>
      </c>
      <c r="I19" s="149">
        <f>SUMIF(April!$C$6:$C$250,$B19,April!$D$6:$D$250)</f>
        <v>750.5</v>
      </c>
      <c r="J19" s="149">
        <f>SUMIF(Mei!$C$6:$C$250,$B19,Mei!$D$6:$D$250)</f>
        <v>820.5</v>
      </c>
      <c r="K19" s="149">
        <f>SUMIF(Juni!$C$6:$C$250,$B19,Juni!$D$6:$D$250)</f>
        <v>820.5</v>
      </c>
      <c r="L19" s="149">
        <f>SUMIF(Juli!$C$6:$C$250,$B19,Juli!$D$6:$D$250)</f>
        <v>820.5</v>
      </c>
      <c r="M19" s="149">
        <f>SUMIF(Augustus!$C$6:$C$250,$B19,Augustus!$D$6:$D$250)</f>
        <v>820.5</v>
      </c>
      <c r="N19" s="149">
        <f>SUMIF(September!$C$6:$C$250,$B19,September!$D$6:$D$250)</f>
        <v>820.5</v>
      </c>
      <c r="O19" s="149">
        <f>SUMIF(Oktober!$C$6:$C$250,$B19,Oktober!$D$6:$D$250)</f>
        <v>820.5</v>
      </c>
      <c r="P19" s="149">
        <f>SUMIF(November!$C$6:$C$250,$B19,November!$D$6:$D$250)</f>
        <v>820.5</v>
      </c>
      <c r="Q19" s="11">
        <f>SUMIF(December!$C$6:$C$250,$B19,December!$D$6:$D$250)</f>
        <v>820.5</v>
      </c>
    </row>
    <row r="20" spans="2:17" x14ac:dyDescent="0.25">
      <c r="D20" s="1"/>
      <c r="E20" s="1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4:17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4:17" x14ac:dyDescent="0.25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4:17" x14ac:dyDescent="0.25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4:17" x14ac:dyDescent="0.2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4:17" x14ac:dyDescent="0.2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4:17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4:17" x14ac:dyDescent="0.2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4:17" x14ac:dyDescent="0.2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4:17" x14ac:dyDescent="0.2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4:17" x14ac:dyDescent="0.2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4:17" x14ac:dyDescent="0.2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4:17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4:17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4:17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4:17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4:17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4:17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4:17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4:17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4:17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4:17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4:17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4:17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4:17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4:17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4:17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4:17" x14ac:dyDescent="0.2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4:17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4:17" x14ac:dyDescent="0.2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4:17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4:17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4:17" x14ac:dyDescent="0.2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4:17" x14ac:dyDescent="0.2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4:17" x14ac:dyDescent="0.2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4:17" x14ac:dyDescent="0.2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4:17" x14ac:dyDescent="0.2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4:17" x14ac:dyDescent="0.2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4:17" x14ac:dyDescent="0.2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4:17" x14ac:dyDescent="0.2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4:17" x14ac:dyDescent="0.2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4:17" x14ac:dyDescent="0.2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4:17" x14ac:dyDescent="0.2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4:17" x14ac:dyDescent="0.2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4:17" x14ac:dyDescent="0.25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4:17" x14ac:dyDescent="0.2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4:17" x14ac:dyDescent="0.2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4:17" x14ac:dyDescent="0.2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4:17" x14ac:dyDescent="0.2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4:17" x14ac:dyDescent="0.2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4:17" x14ac:dyDescent="0.2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4:17" x14ac:dyDescent="0.2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4:17" x14ac:dyDescent="0.2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4:17" x14ac:dyDescent="0.2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4:17" x14ac:dyDescent="0.2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4:17" x14ac:dyDescent="0.2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4:17" x14ac:dyDescent="0.2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4:17" x14ac:dyDescent="0.2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4:17" x14ac:dyDescent="0.2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4:17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4:17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4:17" x14ac:dyDescent="0.2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4:17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4:17" x14ac:dyDescent="0.2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4:17" x14ac:dyDescent="0.2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4:17" x14ac:dyDescent="0.2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4:17" x14ac:dyDescent="0.2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4:17" x14ac:dyDescent="0.2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4:17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4:17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4:17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4:17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4:17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4:17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4:17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4:17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4:17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4:17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4:17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4:17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4:17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4:17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4:17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4:17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4:17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4:17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4:17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4:17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4:17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4:17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4:17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4:17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4:17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4:17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4:17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4:17" x14ac:dyDescent="0.25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4:17" x14ac:dyDescent="0.25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4:17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4:17" x14ac:dyDescent="0.25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4:17" x14ac:dyDescent="0.25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4:17" x14ac:dyDescent="0.25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4:17" x14ac:dyDescent="0.25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4:17" x14ac:dyDescent="0.25">
      <c r="D136" s="1">
        <f t="shared" ref="D136" si="1">SUM(D137:D381)</f>
        <v>10779.72972972973</v>
      </c>
      <c r="E136" s="1"/>
      <c r="F136" s="1">
        <f t="shared" ref="F136" si="2">SUM(F138:F181)</f>
        <v>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4:17" x14ac:dyDescent="0.25">
      <c r="D137" s="1"/>
      <c r="E137" s="1"/>
      <c r="F137" s="1">
        <f>SUMIF(Januari!C134:C381,B137,Januari!D134:D381)</f>
        <v>0</v>
      </c>
      <c r="G137" s="1">
        <f>SUMIF(Februari!C134:C381,B137,Februari!D134:D381)</f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4:17" x14ac:dyDescent="0.25">
      <c r="D138" s="1"/>
      <c r="E138" s="1"/>
      <c r="F138" s="1">
        <f>SUMIF(Januari!C134:C381,B138,Januari!D134:D381)</f>
        <v>0</v>
      </c>
      <c r="G138" s="1">
        <f>SUMIF(Februari!C134:C381,B138,Februari!D134:D381)</f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4:17" x14ac:dyDescent="0.25">
      <c r="D139" s="1">
        <v>683.10810810810801</v>
      </c>
      <c r="E139" s="1"/>
      <c r="F139" s="1">
        <f>SUMIF(Januari!C134:C381,B139,Januari!D134:D381)</f>
        <v>0</v>
      </c>
      <c r="G139" s="1">
        <f>SUMIF(Februari!C134:C381,B139,Februari!D134:D381)</f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4:17" x14ac:dyDescent="0.25">
      <c r="D140" s="1">
        <v>696.62162162162201</v>
      </c>
      <c r="E140" s="1"/>
      <c r="F140" s="1">
        <f>SUMIF(Januari!C134:C381,B140,Januari!D134:D381)</f>
        <v>0</v>
      </c>
      <c r="G140" s="1">
        <f>SUMIF(Februari!C134:C381,B140,Februari!D134:D381)</f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4:17" x14ac:dyDescent="0.25">
      <c r="D141" s="1">
        <v>710.13513513513499</v>
      </c>
      <c r="E141" s="1"/>
      <c r="F141" s="1">
        <f>SUMIF(Januari!C134:C381,B141,Januari!D134:D381)</f>
        <v>0</v>
      </c>
      <c r="G141" s="1">
        <f>SUMIF(Februari!C134:C381,B141,Februari!D134:D381)</f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4:17" x14ac:dyDescent="0.25">
      <c r="D142" s="1">
        <v>723.64864864864899</v>
      </c>
      <c r="E142" s="1"/>
      <c r="F142" s="1">
        <f>SUMIF(Januari!C134:C381,B142,Januari!D134:D381)</f>
        <v>0</v>
      </c>
      <c r="G142" s="1">
        <f>SUMIF(Februari!C134:C381,B142,Februari!D134:D381)</f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4:17" x14ac:dyDescent="0.25">
      <c r="D143" s="1">
        <v>737.16216216216196</v>
      </c>
      <c r="E143" s="1"/>
      <c r="F143" s="1">
        <f>SUMIF(Januari!C134:C381,B143,Januari!D134:D381)</f>
        <v>0</v>
      </c>
      <c r="G143" s="1">
        <f>SUMIF(Februari!C134:C381,B143,Februari!D134:D381)</f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4:17" x14ac:dyDescent="0.25">
      <c r="D144" s="1">
        <v>750.67567567567596</v>
      </c>
      <c r="E144" s="1"/>
      <c r="F144" s="1">
        <f>SUMIF(Januari!C134:C381,B144,Januari!D134:D381)</f>
        <v>0</v>
      </c>
      <c r="G144" s="1">
        <f>SUMIF(Februari!C134:C381,B144,Februari!D134:D381)</f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4:17" x14ac:dyDescent="0.25">
      <c r="D145" s="1">
        <v>764.18918918918905</v>
      </c>
      <c r="E145" s="1"/>
      <c r="F145" s="1">
        <f>SUMIF(Januari!C134:C381,B145,Januari!D134:D381)</f>
        <v>0</v>
      </c>
      <c r="G145" s="1">
        <f>SUMIF(Februari!C134:C381,B145,Februari!D134:D381)</f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4:17" x14ac:dyDescent="0.25">
      <c r="D146" s="1">
        <v>777.70270270270305</v>
      </c>
      <c r="E146" s="1"/>
      <c r="F146" s="1">
        <f>SUMIF(Januari!C134:C381,B146,Januari!D134:D381)</f>
        <v>0</v>
      </c>
      <c r="G146" s="1">
        <f>SUMIF(Februari!C134:C381,B146,Februari!D134:D381)</f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4:17" x14ac:dyDescent="0.25">
      <c r="D147" s="1">
        <v>791.21621621621603</v>
      </c>
      <c r="E147" s="1"/>
      <c r="F147" s="1">
        <f>SUMIF(Januari!C134:C381,B147,Januari!D134:D381)</f>
        <v>0</v>
      </c>
      <c r="G147" s="1">
        <f>SUMIF(Februari!C134:C381,B147,Februari!D134:D381)</f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4:17" x14ac:dyDescent="0.25">
      <c r="D148" s="1">
        <v>804.72972972973002</v>
      </c>
      <c r="E148" s="1"/>
      <c r="F148" s="1">
        <f>SUMIF(Januari!C134:C381,B148,Januari!D134:D381)</f>
        <v>0</v>
      </c>
      <c r="G148" s="1">
        <f>SUMIF(Februari!C134:C381,B148,Februari!D134:D381)</f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4:17" x14ac:dyDescent="0.25">
      <c r="D149" s="1">
        <v>818.243243243243</v>
      </c>
      <c r="E149" s="1"/>
      <c r="F149" s="1">
        <f>SUMIF(Januari!C134:C381,B149,Januari!D134:D381)</f>
        <v>0</v>
      </c>
      <c r="G149" s="1">
        <f>SUMIF(Februari!C134:C381,B149,Februari!D134:D381)</f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4:17" x14ac:dyDescent="0.25">
      <c r="D150" s="1">
        <v>831.756756756757</v>
      </c>
      <c r="E150" s="1"/>
      <c r="F150" s="1">
        <f>SUMIF(Januari!C134:C381,B150,Januari!D134:D381)</f>
        <v>0</v>
      </c>
      <c r="G150" s="1">
        <f>SUMIF(Februari!C134:C381,B150,Februari!D134:D381)</f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4:17" x14ac:dyDescent="0.25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4:17" x14ac:dyDescent="0.25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4:17" x14ac:dyDescent="0.25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4:17" x14ac:dyDescent="0.25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4:17" x14ac:dyDescent="0.25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4:17" x14ac:dyDescent="0.25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4:17" x14ac:dyDescent="0.25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4:17" x14ac:dyDescent="0.25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4:17" x14ac:dyDescent="0.25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4:17" x14ac:dyDescent="0.25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4:17" x14ac:dyDescent="0.25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4:17" x14ac:dyDescent="0.25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4:17" x14ac:dyDescent="0.25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4:17" x14ac:dyDescent="0.25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4:17" x14ac:dyDescent="0.25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4:17" x14ac:dyDescent="0.25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4:17" x14ac:dyDescent="0.25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4:17" x14ac:dyDescent="0.25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4:17" x14ac:dyDescent="0.25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4:17" x14ac:dyDescent="0.25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4:17" x14ac:dyDescent="0.25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4:17" x14ac:dyDescent="0.25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4:17" x14ac:dyDescent="0.25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4:17" x14ac:dyDescent="0.25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4:17" x14ac:dyDescent="0.25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4:17" x14ac:dyDescent="0.25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4:17" x14ac:dyDescent="0.25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4:17" x14ac:dyDescent="0.25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4:17" x14ac:dyDescent="0.25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4:17" x14ac:dyDescent="0.25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4:17" x14ac:dyDescent="0.25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4:17" x14ac:dyDescent="0.25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4:17" x14ac:dyDescent="0.25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4:17" x14ac:dyDescent="0.25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4:17" x14ac:dyDescent="0.25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4:17" x14ac:dyDescent="0.25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4:17" x14ac:dyDescent="0.25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4:17" x14ac:dyDescent="0.25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4:17" x14ac:dyDescent="0.25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4:17" x14ac:dyDescent="0.25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4:17" x14ac:dyDescent="0.25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4:17" x14ac:dyDescent="0.25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4:17" x14ac:dyDescent="0.25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4:17" x14ac:dyDescent="0.25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4:17" x14ac:dyDescent="0.25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4:17" x14ac:dyDescent="0.25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4:17" x14ac:dyDescent="0.25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4:17" x14ac:dyDescent="0.25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4:17" x14ac:dyDescent="0.25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4:17" x14ac:dyDescent="0.25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4:17" x14ac:dyDescent="0.25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4:17" x14ac:dyDescent="0.25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4:17" x14ac:dyDescent="0.25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4:17" x14ac:dyDescent="0.25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4:17" x14ac:dyDescent="0.25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4:17" x14ac:dyDescent="0.25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4:17" x14ac:dyDescent="0.25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4:17" x14ac:dyDescent="0.25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4:17" x14ac:dyDescent="0.25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4:17" x14ac:dyDescent="0.25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4:17" x14ac:dyDescent="0.25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4:17" x14ac:dyDescent="0.25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4:17" x14ac:dyDescent="0.25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4:17" x14ac:dyDescent="0.25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4:17" x14ac:dyDescent="0.25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4:17" x14ac:dyDescent="0.25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4:17" x14ac:dyDescent="0.25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4:17" x14ac:dyDescent="0.25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4:17" x14ac:dyDescent="0.25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4:17" x14ac:dyDescent="0.25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4:17" x14ac:dyDescent="0.25"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4:17" x14ac:dyDescent="0.25"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4:17" x14ac:dyDescent="0.25"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4:17" x14ac:dyDescent="0.25"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4:17" x14ac:dyDescent="0.25"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4:17" x14ac:dyDescent="0.25"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4:17" x14ac:dyDescent="0.25"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4:17" x14ac:dyDescent="0.25"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4:17" x14ac:dyDescent="0.25"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4:17" x14ac:dyDescent="0.25"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4:17" x14ac:dyDescent="0.25"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4:17" x14ac:dyDescent="0.25"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4:17" x14ac:dyDescent="0.25"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4:17" x14ac:dyDescent="0.25"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4:17" x14ac:dyDescent="0.25"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4:17" x14ac:dyDescent="0.25"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4:17" x14ac:dyDescent="0.25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4:17" x14ac:dyDescent="0.25"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4:17" x14ac:dyDescent="0.25"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4:17" x14ac:dyDescent="0.25"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4:17" x14ac:dyDescent="0.25"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4:17" x14ac:dyDescent="0.25"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4:17" x14ac:dyDescent="0.25"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4:17" x14ac:dyDescent="0.25"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4:17" x14ac:dyDescent="0.25"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4:17" x14ac:dyDescent="0.25"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4:17" x14ac:dyDescent="0.25"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4:17" x14ac:dyDescent="0.25"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4:17" x14ac:dyDescent="0.25"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4:17" x14ac:dyDescent="0.25"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4:17" x14ac:dyDescent="0.25"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4:17" x14ac:dyDescent="0.25"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4:17" x14ac:dyDescent="0.25"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4:17" x14ac:dyDescent="0.25"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4:17" x14ac:dyDescent="0.25"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4:17" x14ac:dyDescent="0.25"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4:17" x14ac:dyDescent="0.25"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4:17" x14ac:dyDescent="0.25"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4:17" x14ac:dyDescent="0.25"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4:17" x14ac:dyDescent="0.25"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4:17" x14ac:dyDescent="0.25"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4:17" x14ac:dyDescent="0.25"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4:17" x14ac:dyDescent="0.25"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4:17" x14ac:dyDescent="0.25"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4:17" x14ac:dyDescent="0.25"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4:17" x14ac:dyDescent="0.25"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4:17" x14ac:dyDescent="0.25">
      <c r="D267" s="1">
        <f t="shared" ref="D267" si="3">SUM(D268:D512)</f>
        <v>845.27027027026998</v>
      </c>
      <c r="E267" s="1"/>
      <c r="F267" s="1">
        <f t="shared" ref="F267" si="4">SUM(F269:F312)</f>
        <v>0</v>
      </c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4:17" x14ac:dyDescent="0.25">
      <c r="D268" s="1"/>
      <c r="E268" s="1"/>
      <c r="F268" s="1">
        <f>SUMIF(Januari!C265:C512,B268,Januari!D265:D512)</f>
        <v>0</v>
      </c>
      <c r="G268" s="1">
        <f>SUMIF(Februari!C265:C512,B268,Februari!D265:D512)</f>
        <v>0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4:17" x14ac:dyDescent="0.25">
      <c r="D269" s="1"/>
      <c r="E269" s="1"/>
      <c r="F269" s="1">
        <f>SUMIF(Januari!C265:C512,B269,Januari!D265:D512)</f>
        <v>0</v>
      </c>
      <c r="G269" s="1">
        <f>SUMIF(Februari!C265:C512,B269,Februari!D265:D512)</f>
        <v>0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4:17" x14ac:dyDescent="0.25">
      <c r="D270" s="1">
        <v>845.27027027026998</v>
      </c>
      <c r="E270" s="1"/>
      <c r="F270" s="1">
        <f>SUMIF(Januari!C265:C512,B270,Januari!D265:D512)</f>
        <v>0</v>
      </c>
      <c r="G270" s="1">
        <f>SUMIF(Februari!C265:C512,B270,Februari!D265:D512)</f>
        <v>0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</row>
  </sheetData>
  <sortState ref="B4:B16">
    <sortCondition ref="B4"/>
  </sortState>
  <conditionalFormatting sqref="F7:Q7">
    <cfRule type="cellIs" dxfId="12" priority="13" operator="greaterThan">
      <formula>$D$7</formula>
    </cfRule>
  </conditionalFormatting>
  <conditionalFormatting sqref="F8:Q8">
    <cfRule type="cellIs" dxfId="11" priority="12" operator="greaterThan">
      <formula>$D$8</formula>
    </cfRule>
  </conditionalFormatting>
  <conditionalFormatting sqref="F9:Q9">
    <cfRule type="cellIs" dxfId="10" priority="11" operator="greaterThan">
      <formula>$D$9</formula>
    </cfRule>
  </conditionalFormatting>
  <conditionalFormatting sqref="F10:Q10">
    <cfRule type="cellIs" dxfId="9" priority="10" operator="greaterThan">
      <formula>$D$10</formula>
    </cfRule>
  </conditionalFormatting>
  <conditionalFormatting sqref="F11:Q11">
    <cfRule type="cellIs" dxfId="8" priority="9" operator="greaterThan">
      <formula>$D$11</formula>
    </cfRule>
  </conditionalFormatting>
  <conditionalFormatting sqref="F12:Q12">
    <cfRule type="cellIs" dxfId="7" priority="8" operator="greaterThan">
      <formula>$D$12</formula>
    </cfRule>
  </conditionalFormatting>
  <conditionalFormatting sqref="F13:Q13">
    <cfRule type="cellIs" dxfId="6" priority="7" operator="greaterThan">
      <formula>$D$13</formula>
    </cfRule>
  </conditionalFormatting>
  <conditionalFormatting sqref="F14:Q14">
    <cfRule type="cellIs" dxfId="5" priority="6" operator="greaterThan">
      <formula>$D$14</formula>
    </cfRule>
  </conditionalFormatting>
  <conditionalFormatting sqref="F15:Q15">
    <cfRule type="cellIs" dxfId="4" priority="5" operator="greaterThan">
      <formula>$D$15</formula>
    </cfRule>
  </conditionalFormatting>
  <conditionalFormatting sqref="F16:Q16">
    <cfRule type="cellIs" dxfId="3" priority="4" operator="greaterThan">
      <formula>$D$16</formula>
    </cfRule>
  </conditionalFormatting>
  <conditionalFormatting sqref="F17:Q17">
    <cfRule type="cellIs" dxfId="2" priority="3" operator="greaterThan">
      <formula>$D$17</formula>
    </cfRule>
  </conditionalFormatting>
  <conditionalFormatting sqref="F18:Q18">
    <cfRule type="cellIs" dxfId="1" priority="2" operator="greaterThan">
      <formula>$D$18</formula>
    </cfRule>
  </conditionalFormatting>
  <conditionalFormatting sqref="F19:Q19">
    <cfRule type="cellIs" dxfId="0" priority="1" operator="greaterThan">
      <formula>$D$19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I22"/>
  <sheetViews>
    <sheetView workbookViewId="0">
      <selection activeCell="F26" sqref="F26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22" t="s">
        <v>0</v>
      </c>
      <c r="B2" s="18" t="s">
        <v>20</v>
      </c>
      <c r="C2" s="19"/>
      <c r="D2" s="19"/>
      <c r="E2" s="19"/>
      <c r="F2" s="19"/>
      <c r="G2" s="18" t="s">
        <v>21</v>
      </c>
      <c r="H2" s="20"/>
      <c r="I2" s="20"/>
    </row>
    <row r="3" spans="1:9" x14ac:dyDescent="0.25">
      <c r="A3" s="23"/>
      <c r="B3" s="23"/>
      <c r="C3" s="24" t="s">
        <v>5</v>
      </c>
      <c r="D3" s="25">
        <f>SUM(D6:D1048576)</f>
        <v>1423.15</v>
      </c>
      <c r="E3" s="23"/>
      <c r="F3" s="23"/>
      <c r="G3" s="23"/>
      <c r="H3" s="24" t="s">
        <v>19</v>
      </c>
      <c r="I3" s="25">
        <f>SUM(I6:I1048576)</f>
        <v>3828</v>
      </c>
    </row>
    <row r="4" spans="1:9" x14ac:dyDescent="0.25">
      <c r="A4" s="23"/>
      <c r="B4" s="23"/>
      <c r="C4" s="24" t="s">
        <v>52</v>
      </c>
      <c r="D4" s="26">
        <f>(I3-D3)</f>
        <v>2404.85</v>
      </c>
      <c r="E4" s="23"/>
      <c r="F4" s="23"/>
      <c r="G4" s="23"/>
      <c r="H4" s="23"/>
      <c r="I4" s="23"/>
    </row>
    <row r="5" spans="1:9" x14ac:dyDescent="0.25">
      <c r="A5" s="28" t="s">
        <v>1</v>
      </c>
      <c r="B5" s="29" t="s">
        <v>2</v>
      </c>
      <c r="C5" s="29" t="s">
        <v>3</v>
      </c>
      <c r="D5" s="29" t="s">
        <v>4</v>
      </c>
      <c r="E5" s="30"/>
      <c r="F5" s="28" t="s">
        <v>1</v>
      </c>
      <c r="G5" s="28" t="s">
        <v>2</v>
      </c>
      <c r="H5" s="28" t="s">
        <v>3</v>
      </c>
      <c r="I5" s="28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20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20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20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20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20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20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20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20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20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20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20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20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20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20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20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20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20"/>
      <c r="F22" s="10"/>
      <c r="G22" s="10"/>
      <c r="H22" s="10"/>
      <c r="I22" s="11"/>
    </row>
  </sheetData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Categorieën!$B$7:$B$208</xm:f>
          </x14:formula1>
          <xm:sqref>C6:C1585</xm:sqref>
        </x14:dataValidation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I22"/>
  <sheetViews>
    <sheetView workbookViewId="0">
      <selection activeCell="F26" sqref="F26"/>
    </sheetView>
  </sheetViews>
  <sheetFormatPr defaultRowHeight="15" x14ac:dyDescent="0.25"/>
  <cols>
    <col min="1" max="1" width="22.28515625" style="2" customWidth="1"/>
    <col min="2" max="2" width="21.85546875" customWidth="1"/>
    <col min="3" max="3" width="24.85546875" customWidth="1"/>
    <col min="4" max="4" width="19.7109375" style="1" customWidth="1"/>
    <col min="5" max="5" width="10" customWidth="1"/>
    <col min="6" max="6" width="17.28515625" customWidth="1"/>
    <col min="7" max="7" width="30.5703125" customWidth="1"/>
    <col min="8" max="8" width="22.5703125" customWidth="1"/>
    <col min="9" max="9" width="17.140625" style="1" customWidth="1"/>
  </cols>
  <sheetData>
    <row r="1" spans="1:9" x14ac:dyDescent="0.25">
      <c r="A1"/>
      <c r="D1"/>
      <c r="I1"/>
    </row>
    <row r="2" spans="1:9" ht="28.5" x14ac:dyDescent="0.45">
      <c r="A2" s="39" t="s">
        <v>33</v>
      </c>
      <c r="B2" s="40" t="s">
        <v>20</v>
      </c>
      <c r="C2" s="41"/>
      <c r="D2" s="41"/>
      <c r="E2" s="41"/>
      <c r="F2" s="41"/>
      <c r="G2" s="40" t="s">
        <v>21</v>
      </c>
      <c r="H2" s="42"/>
      <c r="I2" s="42"/>
    </row>
    <row r="3" spans="1:9" x14ac:dyDescent="0.25">
      <c r="A3" s="32"/>
      <c r="B3" s="32"/>
      <c r="C3" s="33" t="s">
        <v>5</v>
      </c>
      <c r="D3" s="34">
        <f>SUM(D6:D1048576)</f>
        <v>1681.25</v>
      </c>
      <c r="E3" s="32"/>
      <c r="F3" s="32"/>
      <c r="G3" s="32"/>
      <c r="H3" s="33" t="s">
        <v>19</v>
      </c>
      <c r="I3" s="34">
        <f>SUM(I6:I1048576)</f>
        <v>3828</v>
      </c>
    </row>
    <row r="4" spans="1:9" x14ac:dyDescent="0.25">
      <c r="A4" s="32"/>
      <c r="B4" s="32"/>
      <c r="C4" s="33" t="s">
        <v>52</v>
      </c>
      <c r="D4" s="35">
        <f>(I3-D3)</f>
        <v>2146.75</v>
      </c>
      <c r="E4" s="32"/>
      <c r="F4" s="32"/>
      <c r="G4" s="32"/>
      <c r="H4" s="32"/>
      <c r="I4" s="32"/>
    </row>
    <row r="5" spans="1:9" x14ac:dyDescent="0.25">
      <c r="A5" s="43" t="s">
        <v>1</v>
      </c>
      <c r="B5" s="44" t="s">
        <v>2</v>
      </c>
      <c r="C5" s="44" t="s">
        <v>3</v>
      </c>
      <c r="D5" s="44" t="s">
        <v>4</v>
      </c>
      <c r="E5" s="45"/>
      <c r="F5" s="43" t="s">
        <v>1</v>
      </c>
      <c r="G5" s="43" t="s">
        <v>2</v>
      </c>
      <c r="H5" s="43" t="s">
        <v>3</v>
      </c>
      <c r="I5" s="43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250</v>
      </c>
      <c r="E6" s="42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50</v>
      </c>
      <c r="E7" s="42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100</v>
      </c>
      <c r="E8" s="42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20</v>
      </c>
      <c r="E9" s="42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120</v>
      </c>
      <c r="E10" s="42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42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75</v>
      </c>
      <c r="E12" s="42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20</v>
      </c>
      <c r="E13" s="42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55</v>
      </c>
      <c r="E14" s="42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42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75</v>
      </c>
      <c r="E16" s="42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42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42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42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42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42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42"/>
      <c r="F22" s="10"/>
      <c r="G22" s="10"/>
      <c r="H22" s="10"/>
      <c r="I22" s="11"/>
    </row>
  </sheetData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22"/>
  <sheetViews>
    <sheetView workbookViewId="0">
      <selection activeCell="E28" sqref="E28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36" t="s">
        <v>34</v>
      </c>
      <c r="B2" s="37" t="s">
        <v>20</v>
      </c>
      <c r="C2" s="38"/>
      <c r="D2" s="38"/>
      <c r="E2" s="38"/>
      <c r="F2" s="38"/>
      <c r="G2" s="37" t="s">
        <v>21</v>
      </c>
      <c r="H2" s="31"/>
      <c r="I2" s="31"/>
    </row>
    <row r="3" spans="1:9" x14ac:dyDescent="0.25">
      <c r="A3" s="46"/>
      <c r="B3" s="46"/>
      <c r="C3" s="47" t="s">
        <v>5</v>
      </c>
      <c r="D3" s="48">
        <f>SUM(D6:D1048576)</f>
        <v>1423.15</v>
      </c>
      <c r="E3" s="46"/>
      <c r="F3" s="46"/>
      <c r="G3" s="46"/>
      <c r="H3" s="47" t="s">
        <v>19</v>
      </c>
      <c r="I3" s="48">
        <f>SUM(I6:I1048576)</f>
        <v>3828</v>
      </c>
    </row>
    <row r="4" spans="1:9" x14ac:dyDescent="0.25">
      <c r="A4" s="46"/>
      <c r="B4" s="46"/>
      <c r="C4" s="47" t="s">
        <v>52</v>
      </c>
      <c r="D4" s="49">
        <f>(I3-D3)</f>
        <v>2404.85</v>
      </c>
      <c r="E4" s="46"/>
      <c r="F4" s="46"/>
      <c r="G4" s="46"/>
      <c r="H4" s="46"/>
      <c r="I4" s="46"/>
    </row>
    <row r="5" spans="1:9" x14ac:dyDescent="0.25">
      <c r="A5" s="50" t="s">
        <v>1</v>
      </c>
      <c r="B5" s="51" t="s">
        <v>2</v>
      </c>
      <c r="C5" s="51" t="s">
        <v>3</v>
      </c>
      <c r="D5" s="51" t="s">
        <v>4</v>
      </c>
      <c r="E5" s="52"/>
      <c r="F5" s="50" t="s">
        <v>1</v>
      </c>
      <c r="G5" s="50" t="s">
        <v>2</v>
      </c>
      <c r="H5" s="50" t="s">
        <v>3</v>
      </c>
      <c r="I5" s="50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31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31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31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31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31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31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31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31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31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31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31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31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31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31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31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31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31"/>
      <c r="F22" s="10"/>
      <c r="G22" s="10"/>
      <c r="H22" s="10"/>
      <c r="I22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2"/>
  <sheetViews>
    <sheetView workbookViewId="0">
      <selection activeCell="D12" sqref="D12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53" t="s">
        <v>35</v>
      </c>
      <c r="B2" s="54" t="s">
        <v>20</v>
      </c>
      <c r="C2" s="55"/>
      <c r="D2" s="55"/>
      <c r="E2" s="55"/>
      <c r="F2" s="55"/>
      <c r="G2" s="54" t="s">
        <v>21</v>
      </c>
      <c r="H2" s="56"/>
      <c r="I2" s="56"/>
    </row>
    <row r="3" spans="1:9" x14ac:dyDescent="0.25">
      <c r="A3" s="61"/>
      <c r="B3" s="61"/>
      <c r="C3" s="62" t="s">
        <v>5</v>
      </c>
      <c r="D3" s="63">
        <f>SUM(D6:D1048576)</f>
        <v>1193.5</v>
      </c>
      <c r="E3" s="61"/>
      <c r="F3" s="61"/>
      <c r="G3" s="61"/>
      <c r="H3" s="62" t="s">
        <v>19</v>
      </c>
      <c r="I3" s="63">
        <f>SUM(I6:I1048576)</f>
        <v>3828</v>
      </c>
    </row>
    <row r="4" spans="1:9" x14ac:dyDescent="0.25">
      <c r="A4" s="61"/>
      <c r="B4" s="61"/>
      <c r="C4" s="62" t="s">
        <v>52</v>
      </c>
      <c r="D4" s="64">
        <f>(I3-D3)</f>
        <v>2634.5</v>
      </c>
      <c r="E4" s="61"/>
      <c r="F4" s="61"/>
      <c r="G4" s="61"/>
      <c r="H4" s="61"/>
      <c r="I4" s="61"/>
    </row>
    <row r="5" spans="1:9" x14ac:dyDescent="0.25">
      <c r="A5" s="68" t="s">
        <v>1</v>
      </c>
      <c r="B5" s="69" t="s">
        <v>2</v>
      </c>
      <c r="C5" s="69" t="s">
        <v>3</v>
      </c>
      <c r="D5" s="69" t="s">
        <v>4</v>
      </c>
      <c r="E5" s="70"/>
      <c r="F5" s="68" t="s">
        <v>1</v>
      </c>
      <c r="G5" s="68" t="s">
        <v>2</v>
      </c>
      <c r="H5" s="68" t="s">
        <v>3</v>
      </c>
      <c r="I5" s="68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20</v>
      </c>
      <c r="E6" s="56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50</v>
      </c>
      <c r="E7" s="56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233</v>
      </c>
      <c r="E8" s="56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10</v>
      </c>
      <c r="E9" s="56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40</v>
      </c>
      <c r="E10" s="56"/>
      <c r="F10" s="10"/>
      <c r="G10" s="10"/>
      <c r="H10" s="10"/>
      <c r="I10" s="11"/>
    </row>
    <row r="11" spans="1:9" x14ac:dyDescent="0.25">
      <c r="A11" s="8">
        <v>42389</v>
      </c>
      <c r="B11" s="10" t="s">
        <v>55</v>
      </c>
      <c r="C11" s="10" t="s">
        <v>16</v>
      </c>
      <c r="D11" s="6">
        <v>90</v>
      </c>
      <c r="E11" s="56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10</v>
      </c>
      <c r="E12" s="56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56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56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56"/>
      <c r="F15" s="10"/>
      <c r="G15" s="10"/>
      <c r="H15" s="10"/>
      <c r="I15" s="11"/>
    </row>
    <row r="16" spans="1:9" x14ac:dyDescent="0.25">
      <c r="A16" s="8"/>
      <c r="B16" s="10"/>
      <c r="C16" s="10"/>
      <c r="D16" s="6"/>
      <c r="E16" s="56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56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56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56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56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56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56"/>
      <c r="F22" s="10"/>
      <c r="G22" s="10"/>
      <c r="H22" s="10"/>
      <c r="I22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22"/>
  <sheetViews>
    <sheetView workbookViewId="0">
      <selection activeCell="E29" sqref="E29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21" t="s">
        <v>36</v>
      </c>
      <c r="B2" s="15" t="s">
        <v>20</v>
      </c>
      <c r="C2" s="16"/>
      <c r="D2" s="16"/>
      <c r="E2" s="16"/>
      <c r="F2" s="16"/>
      <c r="G2" s="15" t="s">
        <v>21</v>
      </c>
      <c r="H2" s="17"/>
      <c r="I2" s="17"/>
    </row>
    <row r="3" spans="1:9" x14ac:dyDescent="0.25">
      <c r="A3" s="74"/>
      <c r="B3" s="74"/>
      <c r="C3" s="75" t="s">
        <v>5</v>
      </c>
      <c r="D3" s="76">
        <f>SUM(D6:D1048576)</f>
        <v>1423.15</v>
      </c>
      <c r="E3" s="74"/>
      <c r="F3" s="74"/>
      <c r="G3" s="74"/>
      <c r="H3" s="75" t="s">
        <v>19</v>
      </c>
      <c r="I3" s="76">
        <f>SUM(I6:I1048576)</f>
        <v>3828</v>
      </c>
    </row>
    <row r="4" spans="1:9" x14ac:dyDescent="0.25">
      <c r="A4" s="74"/>
      <c r="B4" s="74"/>
      <c r="C4" s="75" t="s">
        <v>52</v>
      </c>
      <c r="D4" s="77">
        <f>(I3-D3)</f>
        <v>2404.85</v>
      </c>
      <c r="E4" s="74"/>
      <c r="F4" s="74"/>
      <c r="G4" s="74"/>
      <c r="H4" s="74"/>
      <c r="I4" s="74"/>
    </row>
    <row r="5" spans="1:9" x14ac:dyDescent="0.25">
      <c r="A5" s="78" t="s">
        <v>1</v>
      </c>
      <c r="B5" s="79" t="s">
        <v>2</v>
      </c>
      <c r="C5" s="79" t="s">
        <v>3</v>
      </c>
      <c r="D5" s="79" t="s">
        <v>4</v>
      </c>
      <c r="E5" s="80"/>
      <c r="F5" s="78" t="s">
        <v>1</v>
      </c>
      <c r="G5" s="78" t="s">
        <v>2</v>
      </c>
      <c r="H5" s="78" t="s">
        <v>3</v>
      </c>
      <c r="I5" s="78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17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17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17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17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17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17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17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17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17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17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17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17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17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17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17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17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17"/>
      <c r="F22" s="10"/>
      <c r="G22" s="10"/>
      <c r="H22" s="10"/>
      <c r="I22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2"/>
  <sheetViews>
    <sheetView workbookViewId="0">
      <selection activeCell="E29" sqref="E29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81" t="s">
        <v>37</v>
      </c>
      <c r="B2" s="82" t="s">
        <v>20</v>
      </c>
      <c r="C2" s="83"/>
      <c r="D2" s="83"/>
      <c r="E2" s="83"/>
      <c r="F2" s="83"/>
      <c r="G2" s="82" t="s">
        <v>21</v>
      </c>
      <c r="H2" s="84"/>
      <c r="I2" s="84"/>
    </row>
    <row r="3" spans="1:9" x14ac:dyDescent="0.25">
      <c r="A3" s="85"/>
      <c r="B3" s="85"/>
      <c r="C3" s="86" t="s">
        <v>5</v>
      </c>
      <c r="D3" s="87">
        <f>SUM(D6:D1048576)</f>
        <v>1423.15</v>
      </c>
      <c r="E3" s="85"/>
      <c r="F3" s="85"/>
      <c r="G3" s="85"/>
      <c r="H3" s="86" t="s">
        <v>19</v>
      </c>
      <c r="I3" s="87">
        <f>SUM(I6:I1048576)</f>
        <v>3828</v>
      </c>
    </row>
    <row r="4" spans="1:9" x14ac:dyDescent="0.25">
      <c r="A4" s="85"/>
      <c r="B4" s="85"/>
      <c r="C4" s="86" t="s">
        <v>52</v>
      </c>
      <c r="D4" s="88">
        <f>(I3-D3)</f>
        <v>2404.85</v>
      </c>
      <c r="E4" s="85"/>
      <c r="F4" s="85"/>
      <c r="G4" s="85"/>
      <c r="H4" s="85"/>
      <c r="I4" s="85"/>
    </row>
    <row r="5" spans="1:9" x14ac:dyDescent="0.25">
      <c r="A5" s="89" t="s">
        <v>1</v>
      </c>
      <c r="B5" s="90" t="s">
        <v>2</v>
      </c>
      <c r="C5" s="90" t="s">
        <v>3</v>
      </c>
      <c r="D5" s="90" t="s">
        <v>4</v>
      </c>
      <c r="E5" s="91"/>
      <c r="F5" s="89" t="s">
        <v>1</v>
      </c>
      <c r="G5" s="89" t="s">
        <v>2</v>
      </c>
      <c r="H5" s="89" t="s">
        <v>3</v>
      </c>
      <c r="I5" s="89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85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85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85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85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85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85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85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85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85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85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85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85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85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85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85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85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85"/>
      <c r="F22" s="10"/>
      <c r="G22" s="10"/>
      <c r="H22" s="10"/>
      <c r="I22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56E0"/>
  </sheetPr>
  <dimension ref="A1:I22"/>
  <sheetViews>
    <sheetView workbookViewId="0">
      <selection activeCell="D23" sqref="D23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95" t="s">
        <v>38</v>
      </c>
      <c r="B2" s="96" t="s">
        <v>20</v>
      </c>
      <c r="C2" s="97"/>
      <c r="D2" s="97"/>
      <c r="E2" s="97"/>
      <c r="F2" s="97"/>
      <c r="G2" s="96" t="s">
        <v>21</v>
      </c>
      <c r="H2" s="98"/>
      <c r="I2" s="98"/>
    </row>
    <row r="3" spans="1:9" x14ac:dyDescent="0.25">
      <c r="A3" s="105"/>
      <c r="B3" s="105"/>
      <c r="C3" s="106" t="s">
        <v>5</v>
      </c>
      <c r="D3" s="107">
        <f>SUM(D6:D1048576)</f>
        <v>1423.15</v>
      </c>
      <c r="E3" s="105"/>
      <c r="F3" s="105"/>
      <c r="G3" s="105"/>
      <c r="H3" s="106" t="s">
        <v>19</v>
      </c>
      <c r="I3" s="107">
        <f>SUM(I6:I1048576)</f>
        <v>3828</v>
      </c>
    </row>
    <row r="4" spans="1:9" x14ac:dyDescent="0.25">
      <c r="A4" s="105"/>
      <c r="B4" s="105"/>
      <c r="C4" s="106" t="s">
        <v>52</v>
      </c>
      <c r="D4" s="108">
        <f>(I3-D3)</f>
        <v>2404.85</v>
      </c>
      <c r="E4" s="105"/>
      <c r="F4" s="105"/>
      <c r="G4" s="105"/>
      <c r="H4" s="105"/>
      <c r="I4" s="105"/>
    </row>
    <row r="5" spans="1:9" x14ac:dyDescent="0.25">
      <c r="A5" s="99" t="s">
        <v>1</v>
      </c>
      <c r="B5" s="100" t="s">
        <v>2</v>
      </c>
      <c r="C5" s="100" t="s">
        <v>3</v>
      </c>
      <c r="D5" s="100" t="s">
        <v>4</v>
      </c>
      <c r="E5" s="101"/>
      <c r="F5" s="99" t="s">
        <v>1</v>
      </c>
      <c r="G5" s="99" t="s">
        <v>2</v>
      </c>
      <c r="H5" s="99" t="s">
        <v>3</v>
      </c>
      <c r="I5" s="99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98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98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98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98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98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98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98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98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98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98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98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98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98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98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98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98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98"/>
      <c r="F22" s="10"/>
      <c r="G22" s="10"/>
      <c r="H22" s="10"/>
      <c r="I22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2"/>
  <sheetViews>
    <sheetView workbookViewId="0">
      <selection activeCell="F29" sqref="F29"/>
    </sheetView>
  </sheetViews>
  <sheetFormatPr defaultColWidth="22.140625" defaultRowHeight="15" x14ac:dyDescent="0.25"/>
  <cols>
    <col min="1" max="1" width="22.140625" style="2"/>
    <col min="4" max="4" width="22.140625" style="1"/>
    <col min="9" max="9" width="22.140625" style="1"/>
  </cols>
  <sheetData>
    <row r="1" spans="1:9" x14ac:dyDescent="0.25">
      <c r="A1"/>
      <c r="D1"/>
      <c r="I1"/>
    </row>
    <row r="2" spans="1:9" ht="28.5" x14ac:dyDescent="0.45">
      <c r="A2" s="109" t="s">
        <v>39</v>
      </c>
      <c r="B2" s="110" t="s">
        <v>20</v>
      </c>
      <c r="C2" s="111"/>
      <c r="D2" s="111"/>
      <c r="E2" s="111"/>
      <c r="F2" s="111"/>
      <c r="G2" s="110" t="s">
        <v>21</v>
      </c>
      <c r="H2" s="112"/>
      <c r="I2" s="112"/>
    </row>
    <row r="3" spans="1:9" x14ac:dyDescent="0.25">
      <c r="A3" s="93"/>
      <c r="B3" s="93"/>
      <c r="C3" s="102" t="s">
        <v>5</v>
      </c>
      <c r="D3" s="103">
        <f>SUM(D6:D1048576)</f>
        <v>1423.15</v>
      </c>
      <c r="E3" s="93"/>
      <c r="F3" s="93"/>
      <c r="G3" s="93"/>
      <c r="H3" s="102" t="s">
        <v>19</v>
      </c>
      <c r="I3" s="103">
        <f>SUM(I6:I1048576)</f>
        <v>3828</v>
      </c>
    </row>
    <row r="4" spans="1:9" x14ac:dyDescent="0.25">
      <c r="A4" s="93"/>
      <c r="B4" s="93"/>
      <c r="C4" s="102" t="s">
        <v>52</v>
      </c>
      <c r="D4" s="104">
        <f>(I3-D3)</f>
        <v>2404.85</v>
      </c>
      <c r="E4" s="93"/>
      <c r="F4" s="93"/>
      <c r="G4" s="93"/>
      <c r="H4" s="93"/>
      <c r="I4" s="93"/>
    </row>
    <row r="5" spans="1:9" x14ac:dyDescent="0.25">
      <c r="A5" s="113" t="s">
        <v>1</v>
      </c>
      <c r="B5" s="114" t="s">
        <v>2</v>
      </c>
      <c r="C5" s="114" t="s">
        <v>3</v>
      </c>
      <c r="D5" s="114" t="s">
        <v>4</v>
      </c>
      <c r="E5" s="115"/>
      <c r="F5" s="113" t="s">
        <v>1</v>
      </c>
      <c r="G5" s="113" t="s">
        <v>2</v>
      </c>
      <c r="H5" s="113" t="s">
        <v>3</v>
      </c>
      <c r="I5" s="113" t="s">
        <v>4</v>
      </c>
    </row>
    <row r="6" spans="1:9" x14ac:dyDescent="0.25">
      <c r="A6" s="7">
        <v>42372</v>
      </c>
      <c r="B6" s="9" t="s">
        <v>22</v>
      </c>
      <c r="C6" s="9" t="s">
        <v>16</v>
      </c>
      <c r="D6" s="6">
        <v>25</v>
      </c>
      <c r="E6" s="112"/>
      <c r="F6" s="27">
        <v>42392</v>
      </c>
      <c r="G6" s="10" t="s">
        <v>31</v>
      </c>
      <c r="H6" s="10" t="s">
        <v>8</v>
      </c>
      <c r="I6" s="11">
        <v>2434</v>
      </c>
    </row>
    <row r="7" spans="1:9" x14ac:dyDescent="0.25">
      <c r="A7" s="8"/>
      <c r="B7" s="10" t="s">
        <v>23</v>
      </c>
      <c r="C7" s="10" t="s">
        <v>12</v>
      </c>
      <c r="D7" s="6">
        <v>65</v>
      </c>
      <c r="E7" s="112"/>
      <c r="F7" s="27">
        <v>42393</v>
      </c>
      <c r="G7" s="10" t="s">
        <v>32</v>
      </c>
      <c r="H7" s="10" t="s">
        <v>8</v>
      </c>
      <c r="I7" s="11">
        <v>1394</v>
      </c>
    </row>
    <row r="8" spans="1:9" x14ac:dyDescent="0.25">
      <c r="A8" s="8"/>
      <c r="B8" s="10" t="s">
        <v>24</v>
      </c>
      <c r="C8" s="10" t="s">
        <v>17</v>
      </c>
      <c r="D8" s="6">
        <v>102.45</v>
      </c>
      <c r="E8" s="112"/>
      <c r="F8" s="10"/>
      <c r="G8" s="10"/>
      <c r="H8" s="10"/>
      <c r="I8" s="11"/>
    </row>
    <row r="9" spans="1:9" x14ac:dyDescent="0.25">
      <c r="A9" s="8">
        <v>42374</v>
      </c>
      <c r="B9" s="10" t="s">
        <v>25</v>
      </c>
      <c r="C9" s="10" t="s">
        <v>12</v>
      </c>
      <c r="D9" s="6">
        <v>35</v>
      </c>
      <c r="E9" s="112"/>
      <c r="F9" s="10"/>
      <c r="G9" s="10"/>
      <c r="H9" s="10"/>
      <c r="I9" s="11"/>
    </row>
    <row r="10" spans="1:9" x14ac:dyDescent="0.25">
      <c r="A10" s="8">
        <v>42384</v>
      </c>
      <c r="B10" s="10" t="s">
        <v>24</v>
      </c>
      <c r="C10" s="10" t="s">
        <v>17</v>
      </c>
      <c r="D10" s="6">
        <v>89.45</v>
      </c>
      <c r="E10" s="112"/>
      <c r="F10" s="10"/>
      <c r="G10" s="10"/>
      <c r="H10" s="10"/>
      <c r="I10" s="11"/>
    </row>
    <row r="11" spans="1:9" x14ac:dyDescent="0.25">
      <c r="A11" s="8">
        <v>42389</v>
      </c>
      <c r="B11" s="10" t="s">
        <v>26</v>
      </c>
      <c r="C11" s="10" t="s">
        <v>16</v>
      </c>
      <c r="D11" s="6">
        <v>235.75</v>
      </c>
      <c r="E11" s="112"/>
      <c r="F11" s="10"/>
      <c r="G11" s="10"/>
      <c r="H11" s="10"/>
      <c r="I11" s="11"/>
    </row>
    <row r="12" spans="1:9" x14ac:dyDescent="0.25">
      <c r="A12" s="8">
        <v>42397</v>
      </c>
      <c r="B12" s="10" t="s">
        <v>27</v>
      </c>
      <c r="C12" s="10" t="s">
        <v>9</v>
      </c>
      <c r="D12" s="6">
        <v>80</v>
      </c>
      <c r="E12" s="112"/>
      <c r="F12" s="10"/>
      <c r="G12" s="10"/>
      <c r="H12" s="10"/>
      <c r="I12" s="11"/>
    </row>
    <row r="13" spans="1:9" x14ac:dyDescent="0.25">
      <c r="A13" s="8"/>
      <c r="B13" s="10" t="s">
        <v>28</v>
      </c>
      <c r="C13" s="10" t="s">
        <v>9</v>
      </c>
      <c r="D13" s="6">
        <v>15</v>
      </c>
      <c r="E13" s="112"/>
      <c r="F13" s="10"/>
      <c r="G13" s="10"/>
      <c r="H13" s="10"/>
      <c r="I13" s="11"/>
    </row>
    <row r="14" spans="1:9" x14ac:dyDescent="0.25">
      <c r="A14" s="8"/>
      <c r="B14" s="10" t="s">
        <v>29</v>
      </c>
      <c r="C14" s="10" t="s">
        <v>9</v>
      </c>
      <c r="D14" s="6">
        <v>45</v>
      </c>
      <c r="E14" s="112"/>
      <c r="F14" s="10"/>
      <c r="G14" s="10"/>
      <c r="H14" s="10"/>
      <c r="I14" s="11"/>
    </row>
    <row r="15" spans="1:9" x14ac:dyDescent="0.25">
      <c r="A15" s="8"/>
      <c r="B15" s="10" t="s">
        <v>30</v>
      </c>
      <c r="C15" s="10" t="s">
        <v>9</v>
      </c>
      <c r="D15" s="6">
        <v>680.5</v>
      </c>
      <c r="E15" s="112"/>
      <c r="F15" s="10"/>
      <c r="G15" s="10"/>
      <c r="H15" s="10"/>
      <c r="I15" s="11"/>
    </row>
    <row r="16" spans="1:9" x14ac:dyDescent="0.25">
      <c r="A16" s="8"/>
      <c r="B16" s="10" t="s">
        <v>49</v>
      </c>
      <c r="C16" s="10" t="s">
        <v>8</v>
      </c>
      <c r="D16" s="6">
        <v>50</v>
      </c>
      <c r="E16" s="112"/>
      <c r="F16" s="10"/>
      <c r="G16" s="10"/>
      <c r="H16" s="10"/>
      <c r="I16" s="11"/>
    </row>
    <row r="17" spans="1:9" x14ac:dyDescent="0.25">
      <c r="A17" s="8"/>
      <c r="B17" s="10"/>
      <c r="C17" s="10"/>
      <c r="D17" s="6"/>
      <c r="E17" s="112"/>
      <c r="F17" s="10"/>
      <c r="G17" s="10"/>
      <c r="H17" s="10"/>
      <c r="I17" s="11"/>
    </row>
    <row r="18" spans="1:9" x14ac:dyDescent="0.25">
      <c r="A18" s="8"/>
      <c r="B18" s="10"/>
      <c r="C18" s="10"/>
      <c r="D18" s="6"/>
      <c r="E18" s="112"/>
      <c r="F18" s="10"/>
      <c r="G18" s="10"/>
      <c r="H18" s="10"/>
      <c r="I18" s="11"/>
    </row>
    <row r="19" spans="1:9" x14ac:dyDescent="0.25">
      <c r="A19" s="8"/>
      <c r="B19" s="10"/>
      <c r="C19" s="10"/>
      <c r="D19" s="6"/>
      <c r="E19" s="112"/>
      <c r="F19" s="10"/>
      <c r="G19" s="10"/>
      <c r="H19" s="10"/>
      <c r="I19" s="11"/>
    </row>
    <row r="20" spans="1:9" x14ac:dyDescent="0.25">
      <c r="A20" s="8"/>
      <c r="B20" s="10"/>
      <c r="C20" s="10"/>
      <c r="D20" s="6"/>
      <c r="E20" s="112"/>
      <c r="F20" s="10"/>
      <c r="G20" s="10"/>
      <c r="H20" s="10"/>
      <c r="I20" s="11"/>
    </row>
    <row r="21" spans="1:9" x14ac:dyDescent="0.25">
      <c r="A21" s="8"/>
      <c r="B21" s="10"/>
      <c r="C21" s="10"/>
      <c r="D21" s="6"/>
      <c r="E21" s="112"/>
      <c r="F21" s="10"/>
      <c r="G21" s="10"/>
      <c r="H21" s="10"/>
      <c r="I21" s="11"/>
    </row>
    <row r="22" spans="1:9" x14ac:dyDescent="0.25">
      <c r="A22" s="8"/>
      <c r="B22" s="10"/>
      <c r="C22" s="10"/>
      <c r="D22" s="6"/>
      <c r="E22" s="112"/>
      <c r="F22" s="10"/>
      <c r="G22" s="10"/>
      <c r="H22" s="10"/>
      <c r="I22" s="1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Categorieën!$B$7:$B$100</xm:f>
          </x14:formula1>
          <xm:sqref>H6:H1048576</xm:sqref>
        </x14:dataValidation>
        <x14:dataValidation type="list" allowBlank="1" showInputMessage="1" showErrorMessage="1">
          <x14:formula1>
            <xm:f>Categorieën!$B$7:$B$208</xm:f>
          </x14:formula1>
          <xm:sqref>C6:C1585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Jaaroverzicht</vt:lpstr>
      <vt:lpstr>Januari</vt:lpstr>
      <vt:lpstr>Februari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November</vt:lpstr>
      <vt:lpstr>December</vt:lpstr>
      <vt:lpstr>Categorieën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easy</dc:creator>
  <cp:lastModifiedBy>Computer easy</cp:lastModifiedBy>
  <dcterms:created xsi:type="dcterms:W3CDTF">2016-01-22T09:42:48Z</dcterms:created>
  <dcterms:modified xsi:type="dcterms:W3CDTF">2016-01-25T11:28:18Z</dcterms:modified>
</cp:coreProperties>
</file>